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ish Jangra\Desktop\"/>
    </mc:Choice>
  </mc:AlternateContent>
  <xr:revisionPtr revIDLastSave="0" documentId="13_ncr:1_{F977F94D-9B02-4CB5-BA9A-4483ABA7F83C}" xr6:coauthVersionLast="47" xr6:coauthVersionMax="47" xr10:uidLastSave="{00000000-0000-0000-0000-000000000000}"/>
  <bookViews>
    <workbookView xWindow="-108" yWindow="-108" windowWidth="23256" windowHeight="13896" activeTab="2" xr2:uid="{399A22AB-7CC3-483D-9CE7-E46A7428C6A9}"/>
  </bookViews>
  <sheets>
    <sheet name="Inputs" sheetId="1" r:id="rId1"/>
    <sheet name="Backtest" sheetId="2" r:id="rId2"/>
    <sheet name="Metrics" sheetId="10" r:id="rId3"/>
    <sheet name="Visualisation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2" i="2"/>
  <c r="B10" i="10"/>
  <c r="I4" i="2"/>
  <c r="I3" i="2"/>
  <c r="I2" i="2"/>
  <c r="M2" i="2"/>
  <c r="M3" i="2" s="1"/>
  <c r="M4" i="2" s="1"/>
  <c r="F2" i="2"/>
  <c r="E3" i="2"/>
  <c r="F3" i="2" s="1"/>
  <c r="E4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2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3" i="2"/>
  <c r="H2" i="2"/>
  <c r="M5" i="2" l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B6" i="10" s="1"/>
  <c r="E6" i="2"/>
  <c r="F6" i="2" s="1"/>
  <c r="G7" i="2" s="1"/>
  <c r="I7" i="2" s="1"/>
  <c r="B7" i="10"/>
  <c r="B8" i="10" s="1"/>
  <c r="E11" i="2"/>
  <c r="F11" i="2" s="1"/>
  <c r="F4" i="2"/>
  <c r="E5" i="2"/>
  <c r="F5" i="2" s="1"/>
  <c r="E9" i="2"/>
  <c r="F9" i="2" s="1"/>
  <c r="E8" i="2"/>
  <c r="F8" i="2" s="1"/>
  <c r="E7" i="2"/>
  <c r="F7" i="2" s="1"/>
  <c r="E12" i="2"/>
  <c r="F12" i="2" s="1"/>
  <c r="E15" i="2"/>
  <c r="F15" i="2" s="1"/>
  <c r="E20" i="2"/>
  <c r="F20" i="2" s="1"/>
  <c r="E17" i="2"/>
  <c r="E13" i="2"/>
  <c r="E19" i="2"/>
  <c r="E14" i="2"/>
  <c r="E21" i="2"/>
  <c r="E49" i="2"/>
  <c r="E43" i="2"/>
  <c r="E18" i="2"/>
  <c r="E47" i="2"/>
  <c r="E41" i="2"/>
  <c r="E29" i="2"/>
  <c r="F29" i="2" s="1"/>
  <c r="E10" i="2"/>
  <c r="E46" i="2"/>
  <c r="E40" i="2"/>
  <c r="E28" i="2"/>
  <c r="E16" i="2"/>
  <c r="E51" i="2"/>
  <c r="E50" i="2"/>
  <c r="E38" i="2"/>
  <c r="E26" i="2"/>
  <c r="G3" i="2"/>
  <c r="J3" i="2" s="1"/>
  <c r="E23" i="2"/>
  <c r="E45" i="2"/>
  <c r="E44" i="2"/>
  <c r="E32" i="2"/>
  <c r="E31" i="2"/>
  <c r="E42" i="2"/>
  <c r="E30" i="2"/>
  <c r="E25" i="2"/>
  <c r="E24" i="2"/>
  <c r="E35" i="2"/>
  <c r="E34" i="2"/>
  <c r="E48" i="2"/>
  <c r="E33" i="2"/>
  <c r="E39" i="2"/>
  <c r="E27" i="2"/>
  <c r="E37" i="2"/>
  <c r="E36" i="2"/>
  <c r="E22" i="2"/>
  <c r="G4" i="2"/>
  <c r="E182" i="2"/>
  <c r="E180" i="2"/>
  <c r="E403" i="2"/>
  <c r="E333" i="2"/>
  <c r="E325" i="2"/>
  <c r="E326" i="2"/>
  <c r="E283" i="2"/>
  <c r="E153" i="2"/>
  <c r="E105" i="2"/>
  <c r="E80" i="2"/>
  <c r="E81" i="2"/>
  <c r="E332" i="2"/>
  <c r="E331" i="2"/>
  <c r="E275" i="2"/>
  <c r="E470" i="2"/>
  <c r="E468" i="2"/>
  <c r="E396" i="2"/>
  <c r="E372" i="2"/>
  <c r="E348" i="2"/>
  <c r="E324" i="2"/>
  <c r="E228" i="2"/>
  <c r="E419" i="2"/>
  <c r="E298" i="2"/>
  <c r="E226" i="2"/>
  <c r="E154" i="2"/>
  <c r="E130" i="2"/>
  <c r="E106" i="2"/>
  <c r="E70" i="2"/>
  <c r="E158" i="2"/>
  <c r="E405" i="2"/>
  <c r="E381" i="2"/>
  <c r="E309" i="2"/>
  <c r="E261" i="2"/>
  <c r="E237" i="2"/>
  <c r="E189" i="2"/>
  <c r="E165" i="2"/>
  <c r="E141" i="2"/>
  <c r="E398" i="2"/>
  <c r="E276" i="2"/>
  <c r="E204" i="2"/>
  <c r="E203" i="2"/>
  <c r="E469" i="2"/>
  <c r="E205" i="2"/>
  <c r="E181" i="2"/>
  <c r="E371" i="2"/>
  <c r="E347" i="2"/>
  <c r="E299" i="2"/>
  <c r="E227" i="2"/>
  <c r="E131" i="2"/>
  <c r="E71" i="2"/>
  <c r="E404" i="2"/>
  <c r="E164" i="2"/>
  <c r="E350" i="2"/>
  <c r="E349" i="2"/>
  <c r="E476" i="2"/>
  <c r="E380" i="2"/>
  <c r="E308" i="2"/>
  <c r="E188" i="2"/>
  <c r="E152" i="2"/>
  <c r="E69" i="2"/>
  <c r="E475" i="2"/>
  <c r="E252" i="2"/>
  <c r="E259" i="2"/>
  <c r="E254" i="2"/>
  <c r="E98" i="2"/>
  <c r="E253" i="2"/>
  <c r="E128" i="2"/>
  <c r="E397" i="2"/>
  <c r="E260" i="2"/>
  <c r="E420" i="2"/>
  <c r="E370" i="2"/>
  <c r="E355" i="2"/>
  <c r="E211" i="2"/>
  <c r="E187" i="2"/>
  <c r="E104" i="2"/>
  <c r="E236" i="2"/>
  <c r="E97" i="2"/>
  <c r="E297" i="2"/>
  <c r="E93" i="2"/>
  <c r="E417" i="2"/>
  <c r="E407" i="2"/>
  <c r="E382" i="2"/>
  <c r="E361" i="2"/>
  <c r="E345" i="2"/>
  <c r="E334" i="2"/>
  <c r="E310" i="2"/>
  <c r="E289" i="2"/>
  <c r="E273" i="2"/>
  <c r="E278" i="2"/>
  <c r="E262" i="2"/>
  <c r="E238" i="2"/>
  <c r="E216" i="2"/>
  <c r="E201" i="2"/>
  <c r="E206" i="2"/>
  <c r="E191" i="2"/>
  <c r="E166" i="2"/>
  <c r="E143" i="2"/>
  <c r="E119" i="2"/>
  <c r="E107" i="2"/>
  <c r="E82" i="2"/>
  <c r="E58" i="2"/>
  <c r="E122" i="2"/>
  <c r="E225" i="2"/>
  <c r="E277" i="2"/>
  <c r="E495" i="2"/>
  <c r="E490" i="2"/>
  <c r="E471" i="2"/>
  <c r="E453" i="2"/>
  <c r="E494" i="2"/>
  <c r="E442" i="2"/>
  <c r="E427" i="2"/>
  <c r="E422" i="2"/>
  <c r="E500" i="2"/>
  <c r="E488" i="2"/>
  <c r="E464" i="2"/>
  <c r="E440" i="2"/>
  <c r="E428" i="2"/>
  <c r="E416" i="2"/>
  <c r="E392" i="2"/>
  <c r="E368" i="2"/>
  <c r="E356" i="2"/>
  <c r="E344" i="2"/>
  <c r="E320" i="2"/>
  <c r="E296" i="2"/>
  <c r="E284" i="2"/>
  <c r="E272" i="2"/>
  <c r="E248" i="2"/>
  <c r="E224" i="2"/>
  <c r="E212" i="2"/>
  <c r="E200" i="2"/>
  <c r="E176" i="2"/>
  <c r="E140" i="2"/>
  <c r="E116" i="2"/>
  <c r="E92" i="2"/>
  <c r="E68" i="2"/>
  <c r="E56" i="2"/>
  <c r="E421" i="2"/>
  <c r="E129" i="2"/>
  <c r="E483" i="2"/>
  <c r="E447" i="2"/>
  <c r="E489" i="2"/>
  <c r="E479" i="2"/>
  <c r="E454" i="2"/>
  <c r="E432" i="2"/>
  <c r="E452" i="2"/>
  <c r="E499" i="2"/>
  <c r="E444" i="2"/>
  <c r="E443" i="2"/>
  <c r="E493" i="2"/>
  <c r="E492" i="2"/>
  <c r="E477" i="2"/>
  <c r="E491" i="2"/>
  <c r="E487" i="2"/>
  <c r="E463" i="2"/>
  <c r="E451" i="2"/>
  <c r="E439" i="2"/>
  <c r="E415" i="2"/>
  <c r="E391" i="2"/>
  <c r="E379" i="2"/>
  <c r="E367" i="2"/>
  <c r="E343" i="2"/>
  <c r="E319" i="2"/>
  <c r="E307" i="2"/>
  <c r="E295" i="2"/>
  <c r="E271" i="2"/>
  <c r="E247" i="2"/>
  <c r="E235" i="2"/>
  <c r="E223" i="2"/>
  <c r="E199" i="2"/>
  <c r="E175" i="2"/>
  <c r="E163" i="2"/>
  <c r="E151" i="2"/>
  <c r="E139" i="2"/>
  <c r="E127" i="2"/>
  <c r="E115" i="2"/>
  <c r="E103" i="2"/>
  <c r="E91" i="2"/>
  <c r="E79" i="2"/>
  <c r="E67" i="2"/>
  <c r="E55" i="2"/>
  <c r="E300" i="2"/>
  <c r="E435" i="2"/>
  <c r="E387" i="2"/>
  <c r="E351" i="2"/>
  <c r="E315" i="2"/>
  <c r="E291" i="2"/>
  <c r="E243" i="2"/>
  <c r="E207" i="2"/>
  <c r="E171" i="2"/>
  <c r="E135" i="2"/>
  <c r="E75" i="2"/>
  <c r="E441" i="2"/>
  <c r="E373" i="2"/>
  <c r="E374" i="2"/>
  <c r="E155" i="2"/>
  <c r="E156" i="2"/>
  <c r="E157" i="2"/>
  <c r="E133" i="2"/>
  <c r="E134" i="2"/>
  <c r="E170" i="2"/>
  <c r="E62" i="2"/>
  <c r="E169" i="2"/>
  <c r="E86" i="2"/>
  <c r="E480" i="2"/>
  <c r="E408" i="2"/>
  <c r="E362" i="2"/>
  <c r="E313" i="2"/>
  <c r="E264" i="2"/>
  <c r="E192" i="2"/>
  <c r="E110" i="2"/>
  <c r="E52" i="2"/>
  <c r="E456" i="2"/>
  <c r="E433" i="2"/>
  <c r="E384" i="2"/>
  <c r="E335" i="2"/>
  <c r="E312" i="2"/>
  <c r="E263" i="2"/>
  <c r="E240" i="2"/>
  <c r="E217" i="2"/>
  <c r="E167" i="2"/>
  <c r="E142" i="2"/>
  <c r="E109" i="2"/>
  <c r="E84" i="2"/>
  <c r="E59" i="2"/>
  <c r="E459" i="2"/>
  <c r="E423" i="2"/>
  <c r="E399" i="2"/>
  <c r="E363" i="2"/>
  <c r="E339" i="2"/>
  <c r="E303" i="2"/>
  <c r="E267" i="2"/>
  <c r="E255" i="2"/>
  <c r="E219" i="2"/>
  <c r="E183" i="2"/>
  <c r="E147" i="2"/>
  <c r="E111" i="2"/>
  <c r="E99" i="2"/>
  <c r="E63" i="2"/>
  <c r="E418" i="2"/>
  <c r="E346" i="2"/>
  <c r="E146" i="2"/>
  <c r="E481" i="2"/>
  <c r="E482" i="2"/>
  <c r="E445" i="2"/>
  <c r="E446" i="2"/>
  <c r="E409" i="2"/>
  <c r="E410" i="2"/>
  <c r="E394" i="2"/>
  <c r="E395" i="2"/>
  <c r="E358" i="2"/>
  <c r="E359" i="2"/>
  <c r="E322" i="2"/>
  <c r="E323" i="2"/>
  <c r="E286" i="2"/>
  <c r="E287" i="2"/>
  <c r="E250" i="2"/>
  <c r="E251" i="2"/>
  <c r="E229" i="2"/>
  <c r="E230" i="2"/>
  <c r="E193" i="2"/>
  <c r="E194" i="2"/>
  <c r="E72" i="2"/>
  <c r="E73" i="2"/>
  <c r="E74" i="2"/>
  <c r="E145" i="2"/>
  <c r="E458" i="2"/>
  <c r="E386" i="2"/>
  <c r="E314" i="2"/>
  <c r="E242" i="2"/>
  <c r="E144" i="2"/>
  <c r="E61" i="2"/>
  <c r="E457" i="2"/>
  <c r="E434" i="2"/>
  <c r="E385" i="2"/>
  <c r="E336" i="2"/>
  <c r="E290" i="2"/>
  <c r="E241" i="2"/>
  <c r="E218" i="2"/>
  <c r="E168" i="2"/>
  <c r="E85" i="2"/>
  <c r="E60" i="2"/>
  <c r="E478" i="2"/>
  <c r="E455" i="2"/>
  <c r="E406" i="2"/>
  <c r="E383" i="2"/>
  <c r="E360" i="2"/>
  <c r="E311" i="2"/>
  <c r="E288" i="2"/>
  <c r="E239" i="2"/>
  <c r="E190" i="2"/>
  <c r="E108" i="2"/>
  <c r="E83" i="2"/>
  <c r="E411" i="2"/>
  <c r="E375" i="2"/>
  <c r="E327" i="2"/>
  <c r="E279" i="2"/>
  <c r="E231" i="2"/>
  <c r="E195" i="2"/>
  <c r="E159" i="2"/>
  <c r="E123" i="2"/>
  <c r="E87" i="2"/>
  <c r="E369" i="2"/>
  <c r="E274" i="2"/>
  <c r="E202" i="2"/>
  <c r="E121" i="2"/>
  <c r="E502" i="2"/>
  <c r="E466" i="2"/>
  <c r="E467" i="2"/>
  <c r="E430" i="2"/>
  <c r="E431" i="2"/>
  <c r="E337" i="2"/>
  <c r="E338" i="2"/>
  <c r="E301" i="2"/>
  <c r="F301" i="2" s="1"/>
  <c r="E302" i="2"/>
  <c r="E265" i="2"/>
  <c r="E266" i="2"/>
  <c r="E214" i="2"/>
  <c r="E215" i="2"/>
  <c r="E178" i="2"/>
  <c r="E179" i="2"/>
  <c r="E118" i="2"/>
  <c r="E94" i="2"/>
  <c r="E95" i="2"/>
  <c r="E96" i="2"/>
  <c r="E120" i="2"/>
  <c r="E501" i="2"/>
  <c r="E465" i="2"/>
  <c r="E429" i="2"/>
  <c r="E393" i="2"/>
  <c r="E357" i="2"/>
  <c r="E321" i="2"/>
  <c r="E285" i="2"/>
  <c r="E249" i="2"/>
  <c r="E213" i="2"/>
  <c r="E177" i="2"/>
  <c r="E117" i="2"/>
  <c r="E57" i="2"/>
  <c r="E132" i="2"/>
  <c r="E498" i="2"/>
  <c r="E486" i="2"/>
  <c r="E474" i="2"/>
  <c r="E462" i="2"/>
  <c r="E450" i="2"/>
  <c r="E438" i="2"/>
  <c r="E426" i="2"/>
  <c r="E414" i="2"/>
  <c r="E402" i="2"/>
  <c r="E390" i="2"/>
  <c r="E378" i="2"/>
  <c r="E366" i="2"/>
  <c r="E354" i="2"/>
  <c r="E342" i="2"/>
  <c r="E330" i="2"/>
  <c r="E318" i="2"/>
  <c r="E306" i="2"/>
  <c r="E294" i="2"/>
  <c r="E282" i="2"/>
  <c r="E270" i="2"/>
  <c r="E258" i="2"/>
  <c r="E246" i="2"/>
  <c r="E234" i="2"/>
  <c r="E222" i="2"/>
  <c r="E210" i="2"/>
  <c r="E198" i="2"/>
  <c r="E186" i="2"/>
  <c r="E174" i="2"/>
  <c r="E162" i="2"/>
  <c r="E150" i="2"/>
  <c r="E138" i="2"/>
  <c r="E126" i="2"/>
  <c r="E114" i="2"/>
  <c r="E102" i="2"/>
  <c r="E90" i="2"/>
  <c r="E78" i="2"/>
  <c r="E66" i="2"/>
  <c r="E54" i="2"/>
  <c r="E497" i="2"/>
  <c r="E485" i="2"/>
  <c r="E473" i="2"/>
  <c r="E461" i="2"/>
  <c r="E449" i="2"/>
  <c r="E437" i="2"/>
  <c r="E425" i="2"/>
  <c r="E413" i="2"/>
  <c r="E401" i="2"/>
  <c r="E389" i="2"/>
  <c r="E377" i="2"/>
  <c r="E365" i="2"/>
  <c r="E353" i="2"/>
  <c r="E341" i="2"/>
  <c r="F341" i="2" s="1"/>
  <c r="E329" i="2"/>
  <c r="E317" i="2"/>
  <c r="E305" i="2"/>
  <c r="E293" i="2"/>
  <c r="E281" i="2"/>
  <c r="E269" i="2"/>
  <c r="E257" i="2"/>
  <c r="E245" i="2"/>
  <c r="E233" i="2"/>
  <c r="E221" i="2"/>
  <c r="E209" i="2"/>
  <c r="E197" i="2"/>
  <c r="E185" i="2"/>
  <c r="E173" i="2"/>
  <c r="E161" i="2"/>
  <c r="E149" i="2"/>
  <c r="E137" i="2"/>
  <c r="E125" i="2"/>
  <c r="E113" i="2"/>
  <c r="E101" i="2"/>
  <c r="E89" i="2"/>
  <c r="E77" i="2"/>
  <c r="E65" i="2"/>
  <c r="E53" i="2"/>
  <c r="E496" i="2"/>
  <c r="E484" i="2"/>
  <c r="E472" i="2"/>
  <c r="E460" i="2"/>
  <c r="E448" i="2"/>
  <c r="E436" i="2"/>
  <c r="E424" i="2"/>
  <c r="E412" i="2"/>
  <c r="E400" i="2"/>
  <c r="E388" i="2"/>
  <c r="E376" i="2"/>
  <c r="E364" i="2"/>
  <c r="E352" i="2"/>
  <c r="E340" i="2"/>
  <c r="E328" i="2"/>
  <c r="E316" i="2"/>
  <c r="E304" i="2"/>
  <c r="E292" i="2"/>
  <c r="E280" i="2"/>
  <c r="E268" i="2"/>
  <c r="E256" i="2"/>
  <c r="E244" i="2"/>
  <c r="E232" i="2"/>
  <c r="E220" i="2"/>
  <c r="E208" i="2"/>
  <c r="E196" i="2"/>
  <c r="E184" i="2"/>
  <c r="E172" i="2"/>
  <c r="E160" i="2"/>
  <c r="E148" i="2"/>
  <c r="E136" i="2"/>
  <c r="E124" i="2"/>
  <c r="E112" i="2"/>
  <c r="E100" i="2"/>
  <c r="E88" i="2"/>
  <c r="E76" i="2"/>
  <c r="E64" i="2"/>
  <c r="G5" i="2" l="1"/>
  <c r="I5" i="2" s="1"/>
  <c r="G10" i="2"/>
  <c r="I10" i="2" s="1"/>
  <c r="G9" i="2"/>
  <c r="I9" i="2" s="1"/>
  <c r="G8" i="2"/>
  <c r="G12" i="2"/>
  <c r="I12" i="2" s="1"/>
  <c r="G6" i="2"/>
  <c r="I6" i="2" s="1"/>
  <c r="G21" i="2"/>
  <c r="I21" i="2" s="1"/>
  <c r="G16" i="2"/>
  <c r="I16" i="2" s="1"/>
  <c r="G13" i="2"/>
  <c r="I13" i="2" s="1"/>
  <c r="G30" i="2"/>
  <c r="I30" i="2" s="1"/>
  <c r="F42" i="2"/>
  <c r="F37" i="2"/>
  <c r="F32" i="2"/>
  <c r="F28" i="2"/>
  <c r="F19" i="2"/>
  <c r="F34" i="2"/>
  <c r="F26" i="2"/>
  <c r="F43" i="2"/>
  <c r="F30" i="2"/>
  <c r="F21" i="2"/>
  <c r="F31" i="2"/>
  <c r="F14" i="2"/>
  <c r="F27" i="2"/>
  <c r="F44" i="2"/>
  <c r="F40" i="2"/>
  <c r="F13" i="2"/>
  <c r="F41" i="2"/>
  <c r="F35" i="2"/>
  <c r="F18" i="2"/>
  <c r="F38" i="2"/>
  <c r="F50" i="2"/>
  <c r="F51" i="2"/>
  <c r="F36" i="2"/>
  <c r="F16" i="2"/>
  <c r="F39" i="2"/>
  <c r="F45" i="2"/>
  <c r="F46" i="2"/>
  <c r="F17" i="2"/>
  <c r="F23" i="2"/>
  <c r="F10" i="2"/>
  <c r="F47" i="2"/>
  <c r="F24" i="2"/>
  <c r="F25" i="2"/>
  <c r="F49" i="2"/>
  <c r="F22" i="2"/>
  <c r="F33" i="2"/>
  <c r="F48" i="2"/>
  <c r="F472" i="2"/>
  <c r="F210" i="2"/>
  <c r="F177" i="2"/>
  <c r="F502" i="2"/>
  <c r="F478" i="2"/>
  <c r="F194" i="2"/>
  <c r="F339" i="2"/>
  <c r="F480" i="2"/>
  <c r="F351" i="2"/>
  <c r="F464" i="2"/>
  <c r="F187" i="2"/>
  <c r="F380" i="2"/>
  <c r="F309" i="2"/>
  <c r="F80" i="2"/>
  <c r="F484" i="2"/>
  <c r="F209" i="2"/>
  <c r="F497" i="2"/>
  <c r="F366" i="2"/>
  <c r="F242" i="2"/>
  <c r="F346" i="2"/>
  <c r="F488" i="2"/>
  <c r="F494" i="2"/>
  <c r="F417" i="2"/>
  <c r="F476" i="2"/>
  <c r="F324" i="2"/>
  <c r="F180" i="2"/>
  <c r="F64" i="2"/>
  <c r="F496" i="2"/>
  <c r="F77" i="2"/>
  <c r="F365" i="2"/>
  <c r="F234" i="2"/>
  <c r="F249" i="2"/>
  <c r="F202" i="2"/>
  <c r="F385" i="2"/>
  <c r="F410" i="2"/>
  <c r="F335" i="2"/>
  <c r="F156" i="2"/>
  <c r="F139" i="2"/>
  <c r="F491" i="2"/>
  <c r="F238" i="2"/>
  <c r="F259" i="2"/>
  <c r="F405" i="2"/>
  <c r="F182" i="2"/>
  <c r="F220" i="2"/>
  <c r="F377" i="2"/>
  <c r="F246" i="2"/>
  <c r="F302" i="2"/>
  <c r="F108" i="2"/>
  <c r="F386" i="2"/>
  <c r="F409" i="2"/>
  <c r="F423" i="2"/>
  <c r="F151" i="2"/>
  <c r="F56" i="2"/>
  <c r="F453" i="2"/>
  <c r="F297" i="2"/>
  <c r="F203" i="2"/>
  <c r="F372" i="2"/>
  <c r="F283" i="2"/>
  <c r="F88" i="2"/>
  <c r="F376" i="2"/>
  <c r="F101" i="2"/>
  <c r="F389" i="2"/>
  <c r="F114" i="2"/>
  <c r="F402" i="2"/>
  <c r="F321" i="2"/>
  <c r="F120" i="2"/>
  <c r="F251" i="2"/>
  <c r="F459" i="2"/>
  <c r="F58" i="2"/>
  <c r="F164" i="2"/>
  <c r="F396" i="2"/>
  <c r="F244" i="2"/>
  <c r="F401" i="2"/>
  <c r="F414" i="2"/>
  <c r="F96" i="2"/>
  <c r="F87" i="2"/>
  <c r="F445" i="2"/>
  <c r="F456" i="2"/>
  <c r="F432" i="2"/>
  <c r="F82" i="2"/>
  <c r="F404" i="2"/>
  <c r="F325" i="2"/>
  <c r="F256" i="2"/>
  <c r="F269" i="2"/>
  <c r="F138" i="2"/>
  <c r="F337" i="2"/>
  <c r="F288" i="2"/>
  <c r="F482" i="2"/>
  <c r="F199" i="2"/>
  <c r="F116" i="2"/>
  <c r="F107" i="2"/>
  <c r="F397" i="2"/>
  <c r="F398" i="2"/>
  <c r="F468" i="2"/>
  <c r="F412" i="2"/>
  <c r="F425" i="2"/>
  <c r="F294" i="2"/>
  <c r="F429" i="2"/>
  <c r="F431" i="2"/>
  <c r="F311" i="2"/>
  <c r="F481" i="2"/>
  <c r="F223" i="2"/>
  <c r="F119" i="2"/>
  <c r="F97" i="2"/>
  <c r="F131" i="2"/>
  <c r="F130" i="2"/>
  <c r="F424" i="2"/>
  <c r="F293" i="2"/>
  <c r="F162" i="2"/>
  <c r="F430" i="2"/>
  <c r="F85" i="2"/>
  <c r="F323" i="2"/>
  <c r="F142" i="2"/>
  <c r="F67" i="2"/>
  <c r="F451" i="2"/>
  <c r="F143" i="2"/>
  <c r="F236" i="2"/>
  <c r="F69" i="2"/>
  <c r="F227" i="2"/>
  <c r="F154" i="2"/>
  <c r="F275" i="2"/>
  <c r="F403" i="2"/>
  <c r="F148" i="2"/>
  <c r="F292" i="2"/>
  <c r="F436" i="2"/>
  <c r="F161" i="2"/>
  <c r="F305" i="2"/>
  <c r="F449" i="2"/>
  <c r="F174" i="2"/>
  <c r="F318" i="2"/>
  <c r="F462" i="2"/>
  <c r="F132" i="2"/>
  <c r="F501" i="2"/>
  <c r="F179" i="2"/>
  <c r="F467" i="2"/>
  <c r="F231" i="2"/>
  <c r="F383" i="2"/>
  <c r="F168" i="2"/>
  <c r="F74" i="2"/>
  <c r="F322" i="2"/>
  <c r="F255" i="2"/>
  <c r="F167" i="2"/>
  <c r="F313" i="2"/>
  <c r="F62" i="2"/>
  <c r="F243" i="2"/>
  <c r="F79" i="2"/>
  <c r="F247" i="2"/>
  <c r="F463" i="2"/>
  <c r="F200" i="2"/>
  <c r="F416" i="2"/>
  <c r="F427" i="2"/>
  <c r="F166" i="2"/>
  <c r="F345" i="2"/>
  <c r="F152" i="2"/>
  <c r="F299" i="2"/>
  <c r="F189" i="2"/>
  <c r="F226" i="2"/>
  <c r="F331" i="2"/>
  <c r="F328" i="2"/>
  <c r="F53" i="2"/>
  <c r="F485" i="2"/>
  <c r="F354" i="2"/>
  <c r="F290" i="2"/>
  <c r="F395" i="2"/>
  <c r="F263" i="2"/>
  <c r="F133" i="2"/>
  <c r="F115" i="2"/>
  <c r="F248" i="2"/>
  <c r="F407" i="2"/>
  <c r="F196" i="2"/>
  <c r="F353" i="2"/>
  <c r="F222" i="2"/>
  <c r="F213" i="2"/>
  <c r="F411" i="2"/>
  <c r="F394" i="2"/>
  <c r="F312" i="2"/>
  <c r="F157" i="2"/>
  <c r="F127" i="2"/>
  <c r="F216" i="2"/>
  <c r="F254" i="2"/>
  <c r="F381" i="2"/>
  <c r="F352" i="2"/>
  <c r="F221" i="2"/>
  <c r="F90" i="2"/>
  <c r="F265" i="2"/>
  <c r="F83" i="2"/>
  <c r="F314" i="2"/>
  <c r="F418" i="2"/>
  <c r="F343" i="2"/>
  <c r="F443" i="2"/>
  <c r="F483" i="2"/>
  <c r="F284" i="2"/>
  <c r="F93" i="2"/>
  <c r="F349" i="2"/>
  <c r="F348" i="2"/>
  <c r="F364" i="2"/>
  <c r="F89" i="2"/>
  <c r="F102" i="2"/>
  <c r="F285" i="2"/>
  <c r="F229" i="2"/>
  <c r="F384" i="2"/>
  <c r="F155" i="2"/>
  <c r="F300" i="2"/>
  <c r="F367" i="2"/>
  <c r="F296" i="2"/>
  <c r="F262" i="2"/>
  <c r="F350" i="2"/>
  <c r="F158" i="2"/>
  <c r="F232" i="2"/>
  <c r="F245" i="2"/>
  <c r="F258" i="2"/>
  <c r="F369" i="2"/>
  <c r="F190" i="2"/>
  <c r="F458" i="2"/>
  <c r="F99" i="2"/>
  <c r="F441" i="2"/>
  <c r="F379" i="2"/>
  <c r="F68" i="2"/>
  <c r="F278" i="2"/>
  <c r="F252" i="2"/>
  <c r="F70" i="2"/>
  <c r="F257" i="2"/>
  <c r="F126" i="2"/>
  <c r="F338" i="2"/>
  <c r="F239" i="2"/>
  <c r="F59" i="2"/>
  <c r="F373" i="2"/>
  <c r="F175" i="2"/>
  <c r="F477" i="2"/>
  <c r="F92" i="2"/>
  <c r="F422" i="2"/>
  <c r="F260" i="2"/>
  <c r="F276" i="2"/>
  <c r="F400" i="2"/>
  <c r="F125" i="2"/>
  <c r="F426" i="2"/>
  <c r="F95" i="2"/>
  <c r="F123" i="2"/>
  <c r="F147" i="2"/>
  <c r="F110" i="2"/>
  <c r="F135" i="2"/>
  <c r="F415" i="2"/>
  <c r="F454" i="2"/>
  <c r="F289" i="2"/>
  <c r="F71" i="2"/>
  <c r="F268" i="2"/>
  <c r="F137" i="2"/>
  <c r="F60" i="2"/>
  <c r="F286" i="2"/>
  <c r="F109" i="2"/>
  <c r="F169" i="2"/>
  <c r="F55" i="2"/>
  <c r="F479" i="2"/>
  <c r="F368" i="2"/>
  <c r="F136" i="2"/>
  <c r="F450" i="2"/>
  <c r="F118" i="2"/>
  <c r="F195" i="2"/>
  <c r="F489" i="2"/>
  <c r="F176" i="2"/>
  <c r="F165" i="2"/>
  <c r="F160" i="2"/>
  <c r="F304" i="2"/>
  <c r="F448" i="2"/>
  <c r="F173" i="2"/>
  <c r="F317" i="2"/>
  <c r="F461" i="2"/>
  <c r="F186" i="2"/>
  <c r="F330" i="2"/>
  <c r="F474" i="2"/>
  <c r="F57" i="2"/>
  <c r="F178" i="2"/>
  <c r="F466" i="2"/>
  <c r="F279" i="2"/>
  <c r="F406" i="2"/>
  <c r="F218" i="2"/>
  <c r="F73" i="2"/>
  <c r="F359" i="2"/>
  <c r="F267" i="2"/>
  <c r="F217" i="2"/>
  <c r="F362" i="2"/>
  <c r="F170" i="2"/>
  <c r="F291" i="2"/>
  <c r="F91" i="2"/>
  <c r="F271" i="2"/>
  <c r="F487" i="2"/>
  <c r="F212" i="2"/>
  <c r="F428" i="2"/>
  <c r="F442" i="2"/>
  <c r="F277" i="2"/>
  <c r="F191" i="2"/>
  <c r="F361" i="2"/>
  <c r="F104" i="2"/>
  <c r="F188" i="2"/>
  <c r="F347" i="2"/>
  <c r="F237" i="2"/>
  <c r="F298" i="2"/>
  <c r="F332" i="2"/>
  <c r="F184" i="2"/>
  <c r="F197" i="2"/>
  <c r="F66" i="2"/>
  <c r="F498" i="2"/>
  <c r="F214" i="2"/>
  <c r="F375" i="2"/>
  <c r="F144" i="2"/>
  <c r="F146" i="2"/>
  <c r="F307" i="2"/>
  <c r="F421" i="2"/>
  <c r="F201" i="2"/>
  <c r="F181" i="2"/>
  <c r="F228" i="2"/>
  <c r="F340" i="2"/>
  <c r="F65" i="2"/>
  <c r="F78" i="2"/>
  <c r="F266" i="2"/>
  <c r="F121" i="2"/>
  <c r="F336" i="2"/>
  <c r="F193" i="2"/>
  <c r="F363" i="2"/>
  <c r="F387" i="2"/>
  <c r="F319" i="2"/>
  <c r="F447" i="2"/>
  <c r="F272" i="2"/>
  <c r="F211" i="2"/>
  <c r="F205" i="2"/>
  <c r="F105" i="2"/>
  <c r="F208" i="2"/>
  <c r="F378" i="2"/>
  <c r="F230" i="2"/>
  <c r="F399" i="2"/>
  <c r="F435" i="2"/>
  <c r="F500" i="2"/>
  <c r="F122" i="2"/>
  <c r="F355" i="2"/>
  <c r="F469" i="2"/>
  <c r="F153" i="2"/>
  <c r="F76" i="2"/>
  <c r="F233" i="2"/>
  <c r="F390" i="2"/>
  <c r="F274" i="2"/>
  <c r="F434" i="2"/>
  <c r="F63" i="2"/>
  <c r="F370" i="2"/>
  <c r="F457" i="2"/>
  <c r="F446" i="2"/>
  <c r="F433" i="2"/>
  <c r="F374" i="2"/>
  <c r="F163" i="2"/>
  <c r="F320" i="2"/>
  <c r="F471" i="2"/>
  <c r="F420" i="2"/>
  <c r="F204" i="2"/>
  <c r="F326" i="2"/>
  <c r="F100" i="2"/>
  <c r="F388" i="2"/>
  <c r="F113" i="2"/>
  <c r="F270" i="2"/>
  <c r="F357" i="2"/>
  <c r="F250" i="2"/>
  <c r="F111" i="2"/>
  <c r="F52" i="2"/>
  <c r="F75" i="2"/>
  <c r="F391" i="2"/>
  <c r="F444" i="2"/>
  <c r="F344" i="2"/>
  <c r="F490" i="2"/>
  <c r="F273" i="2"/>
  <c r="F475" i="2"/>
  <c r="F112" i="2"/>
  <c r="F413" i="2"/>
  <c r="F282" i="2"/>
  <c r="F393" i="2"/>
  <c r="F287" i="2"/>
  <c r="F84" i="2"/>
  <c r="F86" i="2"/>
  <c r="F499" i="2"/>
  <c r="F356" i="2"/>
  <c r="F495" i="2"/>
  <c r="F106" i="2"/>
  <c r="F333" i="2"/>
  <c r="F124" i="2"/>
  <c r="F281" i="2"/>
  <c r="F150" i="2"/>
  <c r="F438" i="2"/>
  <c r="F94" i="2"/>
  <c r="F159" i="2"/>
  <c r="F183" i="2"/>
  <c r="F192" i="2"/>
  <c r="F171" i="2"/>
  <c r="F439" i="2"/>
  <c r="F140" i="2"/>
  <c r="F310" i="2"/>
  <c r="F128" i="2"/>
  <c r="F141" i="2"/>
  <c r="F470" i="2"/>
  <c r="F280" i="2"/>
  <c r="F149" i="2"/>
  <c r="F437" i="2"/>
  <c r="F306" i="2"/>
  <c r="F465" i="2"/>
  <c r="F360" i="2"/>
  <c r="F145" i="2"/>
  <c r="F219" i="2"/>
  <c r="F264" i="2"/>
  <c r="F207" i="2"/>
  <c r="F235" i="2"/>
  <c r="F492" i="2"/>
  <c r="F392" i="2"/>
  <c r="F334" i="2"/>
  <c r="F253" i="2"/>
  <c r="F172" i="2"/>
  <c r="F316" i="2"/>
  <c r="F460" i="2"/>
  <c r="F185" i="2"/>
  <c r="F329" i="2"/>
  <c r="F473" i="2"/>
  <c r="F54" i="2"/>
  <c r="F198" i="2"/>
  <c r="F342" i="2"/>
  <c r="F486" i="2"/>
  <c r="F117" i="2"/>
  <c r="F215" i="2"/>
  <c r="F327" i="2"/>
  <c r="F455" i="2"/>
  <c r="F241" i="2"/>
  <c r="F61" i="2"/>
  <c r="F72" i="2"/>
  <c r="F358" i="2"/>
  <c r="F303" i="2"/>
  <c r="F240" i="2"/>
  <c r="F408" i="2"/>
  <c r="F134" i="2"/>
  <c r="F315" i="2"/>
  <c r="F103" i="2"/>
  <c r="F295" i="2"/>
  <c r="F493" i="2"/>
  <c r="F452" i="2"/>
  <c r="F129" i="2"/>
  <c r="F224" i="2"/>
  <c r="F440" i="2"/>
  <c r="F225" i="2"/>
  <c r="F206" i="2"/>
  <c r="F382" i="2"/>
  <c r="F98" i="2"/>
  <c r="F308" i="2"/>
  <c r="F371" i="2"/>
  <c r="F261" i="2"/>
  <c r="F419" i="2"/>
  <c r="F81" i="2"/>
  <c r="G2" i="2"/>
  <c r="J4" i="2"/>
  <c r="L2" i="2"/>
  <c r="G342" i="2"/>
  <c r="I342" i="2" s="1"/>
  <c r="G302" i="2"/>
  <c r="I302" i="2" s="1"/>
  <c r="K3" i="2" l="1"/>
  <c r="K8" i="2"/>
  <c r="I8" i="2"/>
  <c r="K10" i="2"/>
  <c r="G37" i="2"/>
  <c r="I37" i="2" s="1"/>
  <c r="G17" i="2"/>
  <c r="I17" i="2" s="1"/>
  <c r="G15" i="2"/>
  <c r="G24" i="2"/>
  <c r="I24" i="2" s="1"/>
  <c r="G42" i="2"/>
  <c r="I42" i="2" s="1"/>
  <c r="G29" i="2"/>
  <c r="I29" i="2" s="1"/>
  <c r="G36" i="2"/>
  <c r="I36" i="2" s="1"/>
  <c r="G52" i="2"/>
  <c r="I52" i="2" s="1"/>
  <c r="G25" i="2"/>
  <c r="I25" i="2" s="1"/>
  <c r="G46" i="2"/>
  <c r="I46" i="2" s="1"/>
  <c r="G39" i="2"/>
  <c r="I39" i="2" s="1"/>
  <c r="G45" i="2"/>
  <c r="I45" i="2" s="1"/>
  <c r="G44" i="2"/>
  <c r="I44" i="2" s="1"/>
  <c r="G38" i="2"/>
  <c r="I38" i="2" s="1"/>
  <c r="G34" i="2"/>
  <c r="I34" i="2" s="1"/>
  <c r="G11" i="2"/>
  <c r="I11" i="2" s="1"/>
  <c r="G35" i="2"/>
  <c r="I35" i="2" s="1"/>
  <c r="G23" i="2"/>
  <c r="I23" i="2" s="1"/>
  <c r="G20" i="2"/>
  <c r="I20" i="2" s="1"/>
  <c r="G50" i="2"/>
  <c r="I50" i="2" s="1"/>
  <c r="G18" i="2"/>
  <c r="G22" i="2"/>
  <c r="G47" i="2"/>
  <c r="I47" i="2" s="1"/>
  <c r="G41" i="2"/>
  <c r="I41" i="2" s="1"/>
  <c r="G31" i="2"/>
  <c r="G32" i="2"/>
  <c r="I32" i="2" s="1"/>
  <c r="G14" i="2"/>
  <c r="G26" i="2"/>
  <c r="I26" i="2" s="1"/>
  <c r="G51" i="2"/>
  <c r="I51" i="2" s="1"/>
  <c r="G33" i="2"/>
  <c r="I33" i="2" s="1"/>
  <c r="G49" i="2"/>
  <c r="I49" i="2" s="1"/>
  <c r="G48" i="2"/>
  <c r="I48" i="2" s="1"/>
  <c r="G40" i="2"/>
  <c r="I40" i="2" s="1"/>
  <c r="G19" i="2"/>
  <c r="I19" i="2" s="1"/>
  <c r="G28" i="2"/>
  <c r="I28" i="2" s="1"/>
  <c r="G27" i="2"/>
  <c r="I27" i="2" s="1"/>
  <c r="G43" i="2"/>
  <c r="I43" i="2" s="1"/>
  <c r="G74" i="2"/>
  <c r="I74" i="2" s="1"/>
  <c r="G478" i="2"/>
  <c r="I478" i="2" s="1"/>
  <c r="G300" i="2"/>
  <c r="I300" i="2" s="1"/>
  <c r="G384" i="2"/>
  <c r="I384" i="2" s="1"/>
  <c r="G397" i="2"/>
  <c r="I397" i="2" s="1"/>
  <c r="G462" i="2"/>
  <c r="I462" i="2" s="1"/>
  <c r="G354" i="2"/>
  <c r="I354" i="2" s="1"/>
  <c r="G498" i="2"/>
  <c r="I498" i="2" s="1"/>
  <c r="G317" i="2"/>
  <c r="I317" i="2" s="1"/>
  <c r="G327" i="2"/>
  <c r="I327" i="2" s="1"/>
  <c r="G333" i="2"/>
  <c r="I333" i="2" s="1"/>
  <c r="G369" i="2"/>
  <c r="I369" i="2" s="1"/>
  <c r="G255" i="2"/>
  <c r="I255" i="2" s="1"/>
  <c r="G324" i="2"/>
  <c r="I324" i="2" s="1"/>
  <c r="G341" i="2"/>
  <c r="I341" i="2" s="1"/>
  <c r="G290" i="2"/>
  <c r="I290" i="2" s="1"/>
  <c r="G90" i="2"/>
  <c r="I90" i="2" s="1"/>
  <c r="G121" i="2"/>
  <c r="I121" i="2" s="1"/>
  <c r="G239" i="2"/>
  <c r="I239" i="2" s="1"/>
  <c r="G125" i="2"/>
  <c r="I125" i="2" s="1"/>
  <c r="G316" i="2"/>
  <c r="I316" i="2" s="1"/>
  <c r="G55" i="2"/>
  <c r="I55" i="2" s="1"/>
  <c r="G146" i="2"/>
  <c r="I146" i="2" s="1"/>
  <c r="G194" i="2"/>
  <c r="I194" i="2" s="1"/>
  <c r="G362" i="2"/>
  <c r="I362" i="2" s="1"/>
  <c r="G179" i="2"/>
  <c r="I179" i="2" s="1"/>
  <c r="G61" i="2"/>
  <c r="I61" i="2" s="1"/>
  <c r="G156" i="2"/>
  <c r="I156" i="2" s="1"/>
  <c r="G128" i="2"/>
  <c r="I128" i="2" s="1"/>
  <c r="G463" i="2"/>
  <c r="I463" i="2" s="1"/>
  <c r="G425" i="2"/>
  <c r="I425" i="2" s="1"/>
  <c r="G483" i="2"/>
  <c r="I483" i="2" s="1"/>
  <c r="G247" i="2"/>
  <c r="I247" i="2" s="1"/>
  <c r="G422" i="2"/>
  <c r="I422" i="2" s="1"/>
  <c r="G161" i="2"/>
  <c r="I161" i="2" s="1"/>
  <c r="G111" i="2"/>
  <c r="I111" i="2" s="1"/>
  <c r="G459" i="2"/>
  <c r="I459" i="2" s="1"/>
  <c r="G285" i="2"/>
  <c r="I285" i="2" s="1"/>
  <c r="G464" i="2"/>
  <c r="I464" i="2" s="1"/>
  <c r="G155" i="2"/>
  <c r="I155" i="2" s="1"/>
  <c r="G377" i="2"/>
  <c r="I377" i="2" s="1"/>
  <c r="G157" i="2"/>
  <c r="I157" i="2" s="1"/>
  <c r="G393" i="2"/>
  <c r="I393" i="2" s="1"/>
  <c r="G141" i="2"/>
  <c r="I141" i="2" s="1"/>
  <c r="G357" i="2"/>
  <c r="I357" i="2" s="1"/>
  <c r="G445" i="2"/>
  <c r="I445" i="2" s="1"/>
  <c r="G123" i="2"/>
  <c r="I123" i="2" s="1"/>
  <c r="G273" i="2"/>
  <c r="I273" i="2" s="1"/>
  <c r="G216" i="2"/>
  <c r="I216" i="2" s="1"/>
  <c r="G173" i="2"/>
  <c r="I173" i="2" s="1"/>
  <c r="G334" i="2"/>
  <c r="I334" i="2" s="1"/>
  <c r="G476" i="2"/>
  <c r="I476" i="2" s="1"/>
  <c r="G358" i="2"/>
  <c r="I358" i="2" s="1"/>
  <c r="G164" i="2"/>
  <c r="I164" i="2" s="1"/>
  <c r="G209" i="2"/>
  <c r="I209" i="2" s="1"/>
  <c r="G337" i="2"/>
  <c r="I337" i="2" s="1"/>
  <c r="G215" i="2"/>
  <c r="I215" i="2" s="1"/>
  <c r="G192" i="2"/>
  <c r="I192" i="2" s="1"/>
  <c r="G363" i="2"/>
  <c r="I363" i="2" s="1"/>
  <c r="G318" i="2"/>
  <c r="I318" i="2" s="1"/>
  <c r="G480" i="2"/>
  <c r="I480" i="2" s="1"/>
  <c r="G277" i="2"/>
  <c r="I277" i="2" s="1"/>
  <c r="G127" i="2"/>
  <c r="I127" i="2" s="1"/>
  <c r="G297" i="2"/>
  <c r="I297" i="2" s="1"/>
  <c r="G365" i="2"/>
  <c r="I365" i="2" s="1"/>
  <c r="G266" i="2"/>
  <c r="I266" i="2" s="1"/>
  <c r="G486" i="2"/>
  <c r="I486" i="2" s="1"/>
  <c r="G256" i="2"/>
  <c r="I256" i="2" s="1"/>
  <c r="G232" i="2"/>
  <c r="I232" i="2" s="1"/>
  <c r="G86" i="2"/>
  <c r="I86" i="2" s="1"/>
  <c r="G117" i="2"/>
  <c r="I117" i="2" s="1"/>
  <c r="G257" i="2"/>
  <c r="I257" i="2" s="1"/>
  <c r="G88" i="2"/>
  <c r="I88" i="2" s="1"/>
  <c r="G57" i="2"/>
  <c r="I57" i="2" s="1"/>
  <c r="G420" i="2"/>
  <c r="I420" i="2" s="1"/>
  <c r="G441" i="2"/>
  <c r="I441" i="2" s="1"/>
  <c r="G129" i="2"/>
  <c r="I129" i="2" s="1"/>
  <c r="G95" i="2"/>
  <c r="I95" i="2" s="1"/>
  <c r="G274" i="2"/>
  <c r="I274" i="2" s="1"/>
  <c r="G499" i="2"/>
  <c r="I499" i="2" s="1"/>
  <c r="G278" i="2"/>
  <c r="I278" i="2" s="1"/>
  <c r="G58" i="2"/>
  <c r="I58" i="2" s="1"/>
  <c r="G490" i="2"/>
  <c r="I490" i="2" s="1"/>
  <c r="G374" i="2"/>
  <c r="I374" i="2" s="1"/>
  <c r="G344" i="2"/>
  <c r="I344" i="2" s="1"/>
  <c r="G313" i="2"/>
  <c r="I313" i="2" s="1"/>
  <c r="G54" i="2"/>
  <c r="I54" i="2" s="1"/>
  <c r="G175" i="2"/>
  <c r="I175" i="2" s="1"/>
  <c r="G312" i="2"/>
  <c r="I312" i="2" s="1"/>
  <c r="G97" i="2"/>
  <c r="I97" i="2" s="1"/>
  <c r="G373" i="2"/>
  <c r="I373" i="2" s="1"/>
  <c r="G65" i="2"/>
  <c r="I65" i="2" s="1"/>
  <c r="G243" i="2"/>
  <c r="I243" i="2" s="1"/>
  <c r="G226" i="2"/>
  <c r="I226" i="2" s="1"/>
  <c r="G242" i="2"/>
  <c r="I242" i="2" s="1"/>
  <c r="G186" i="2"/>
  <c r="I186" i="2" s="1"/>
  <c r="G311" i="2"/>
  <c r="I311" i="2" s="1"/>
  <c r="G114" i="2"/>
  <c r="I114" i="2" s="1"/>
  <c r="G434" i="2"/>
  <c r="I434" i="2" s="1"/>
  <c r="G206" i="2"/>
  <c r="I206" i="2" s="1"/>
  <c r="G202" i="2"/>
  <c r="I202" i="2" s="1"/>
  <c r="G67" i="2"/>
  <c r="I67" i="2" s="1"/>
  <c r="G272" i="2"/>
  <c r="I272" i="2" s="1"/>
  <c r="G407" i="2"/>
  <c r="I407" i="2" s="1"/>
  <c r="G451" i="2"/>
  <c r="I451" i="2" s="1"/>
  <c r="G455" i="2"/>
  <c r="I455" i="2" s="1"/>
  <c r="G442" i="2"/>
  <c r="I442" i="2" s="1"/>
  <c r="G351" i="2"/>
  <c r="I351" i="2" s="1"/>
  <c r="G94" i="2"/>
  <c r="I94" i="2" s="1"/>
  <c r="G91" i="2"/>
  <c r="I91" i="2" s="1"/>
  <c r="G396" i="2"/>
  <c r="I396" i="2" s="1"/>
  <c r="G468" i="2"/>
  <c r="I468" i="2" s="1"/>
  <c r="G144" i="2"/>
  <c r="I144" i="2" s="1"/>
  <c r="G399" i="2"/>
  <c r="I399" i="2" s="1"/>
  <c r="G59" i="2"/>
  <c r="I59" i="2" s="1"/>
  <c r="G204" i="2"/>
  <c r="I204" i="2" s="1"/>
  <c r="G387" i="2"/>
  <c r="I387" i="2" s="1"/>
  <c r="G181" i="2"/>
  <c r="I181" i="2" s="1"/>
  <c r="G372" i="2"/>
  <c r="I372" i="2" s="1"/>
  <c r="G296" i="2"/>
  <c r="I296" i="2" s="1"/>
  <c r="G241" i="2"/>
  <c r="I241" i="2" s="1"/>
  <c r="G456" i="2"/>
  <c r="I456" i="2" s="1"/>
  <c r="G487" i="2"/>
  <c r="I487" i="2" s="1"/>
  <c r="G265" i="2"/>
  <c r="I265" i="2" s="1"/>
  <c r="G438" i="2"/>
  <c r="I438" i="2" s="1"/>
  <c r="G282" i="2"/>
  <c r="I282" i="2" s="1"/>
  <c r="G87" i="2"/>
  <c r="I87" i="2" s="1"/>
  <c r="G414" i="2"/>
  <c r="I414" i="2" s="1"/>
  <c r="G251" i="2"/>
  <c r="I251" i="2" s="1"/>
  <c r="G389" i="2"/>
  <c r="I389" i="2" s="1"/>
  <c r="G321" i="2"/>
  <c r="I321" i="2" s="1"/>
  <c r="G447" i="2"/>
  <c r="I447" i="2" s="1"/>
  <c r="G470" i="2"/>
  <c r="I470" i="2" s="1"/>
  <c r="G212" i="2"/>
  <c r="I212" i="2" s="1"/>
  <c r="G79" i="2"/>
  <c r="I79" i="2" s="1"/>
  <c r="G198" i="2"/>
  <c r="I198" i="2" s="1"/>
  <c r="G92" i="2"/>
  <c r="I92" i="2" s="1"/>
  <c r="G268" i="2"/>
  <c r="I268" i="2" s="1"/>
  <c r="G187" i="2"/>
  <c r="I187" i="2" s="1"/>
  <c r="G449" i="2"/>
  <c r="I449" i="2" s="1"/>
  <c r="G269" i="2"/>
  <c r="I269" i="2" s="1"/>
  <c r="G416" i="2"/>
  <c r="I416" i="2" s="1"/>
  <c r="G427" i="2"/>
  <c r="I427" i="2" s="1"/>
  <c r="G423" i="2"/>
  <c r="I423" i="2" s="1"/>
  <c r="G253" i="2"/>
  <c r="I253" i="2" s="1"/>
  <c r="G259" i="2"/>
  <c r="I259" i="2" s="1"/>
  <c r="G263" i="2"/>
  <c r="I263" i="2" s="1"/>
  <c r="G286" i="2"/>
  <c r="I286" i="2" s="1"/>
  <c r="G222" i="2"/>
  <c r="I222" i="2" s="1"/>
  <c r="G214" i="2"/>
  <c r="I214" i="2" s="1"/>
  <c r="G249" i="2"/>
  <c r="I249" i="2" s="1"/>
  <c r="G291" i="2"/>
  <c r="I291" i="2" s="1"/>
  <c r="G332" i="2"/>
  <c r="I332" i="2" s="1"/>
  <c r="G417" i="2"/>
  <c r="I417" i="2" s="1"/>
  <c r="G63" i="2"/>
  <c r="I63" i="2" s="1"/>
  <c r="G75" i="2"/>
  <c r="I75" i="2" s="1"/>
  <c r="G306" i="2"/>
  <c r="I306" i="2" s="1"/>
  <c r="G404" i="2"/>
  <c r="I404" i="2" s="1"/>
  <c r="G68" i="2"/>
  <c r="I68" i="2" s="1"/>
  <c r="G120" i="2"/>
  <c r="I120" i="2" s="1"/>
  <c r="G224" i="2"/>
  <c r="I224" i="2" s="1"/>
  <c r="G430" i="2"/>
  <c r="I430" i="2" s="1"/>
  <c r="G398" i="2"/>
  <c r="I398" i="2" s="1"/>
  <c r="G139" i="2"/>
  <c r="I139" i="2" s="1"/>
  <c r="G83" i="2"/>
  <c r="I83" i="2" s="1"/>
  <c r="G402" i="2"/>
  <c r="I402" i="2" s="1"/>
  <c r="G252" i="2"/>
  <c r="I252" i="2" s="1"/>
  <c r="G102" i="2"/>
  <c r="I102" i="2" s="1"/>
  <c r="G298" i="2"/>
  <c r="I298" i="2" s="1"/>
  <c r="G406" i="2"/>
  <c r="I406" i="2" s="1"/>
  <c r="G492" i="2"/>
  <c r="I492" i="2" s="1"/>
  <c r="G250" i="2"/>
  <c r="I250" i="2" s="1"/>
  <c r="G325" i="2"/>
  <c r="I325" i="2" s="1"/>
  <c r="G381" i="2"/>
  <c r="I381" i="2" s="1"/>
  <c r="G178" i="2"/>
  <c r="I178" i="2" s="1"/>
  <c r="G383" i="2"/>
  <c r="I383" i="2" s="1"/>
  <c r="G453" i="2"/>
  <c r="I453" i="2" s="1"/>
  <c r="G474" i="2"/>
  <c r="I474" i="2" s="1"/>
  <c r="G142" i="2"/>
  <c r="I142" i="2" s="1"/>
  <c r="G160" i="2"/>
  <c r="I160" i="2" s="1"/>
  <c r="G392" i="2"/>
  <c r="I392" i="2" s="1"/>
  <c r="G234" i="2"/>
  <c r="I234" i="2" s="1"/>
  <c r="G448" i="2"/>
  <c r="I448" i="2" s="1"/>
  <c r="G429" i="2"/>
  <c r="I429" i="2" s="1"/>
  <c r="G176" i="2"/>
  <c r="I176" i="2" s="1"/>
  <c r="G69" i="2"/>
  <c r="I69" i="2" s="1"/>
  <c r="G233" i="2"/>
  <c r="I233" i="2" s="1"/>
  <c r="G385" i="2"/>
  <c r="I385" i="2" s="1"/>
  <c r="G158" i="2"/>
  <c r="I158" i="2" s="1"/>
  <c r="G153" i="2"/>
  <c r="I153" i="2" s="1"/>
  <c r="G319" i="2"/>
  <c r="I319" i="2" s="1"/>
  <c r="G413" i="2"/>
  <c r="I413" i="2" s="1"/>
  <c r="G165" i="2"/>
  <c r="I165" i="2" s="1"/>
  <c r="G322" i="2"/>
  <c r="I322" i="2" s="1"/>
  <c r="G424" i="2"/>
  <c r="I424" i="2" s="1"/>
  <c r="G378" i="2"/>
  <c r="I378" i="2" s="1"/>
  <c r="G497" i="2"/>
  <c r="I497" i="2" s="1"/>
  <c r="G495" i="2"/>
  <c r="I495" i="2" s="1"/>
  <c r="G347" i="2"/>
  <c r="I347" i="2" s="1"/>
  <c r="G210" i="2"/>
  <c r="I210" i="2" s="1"/>
  <c r="G330" i="2"/>
  <c r="I330" i="2" s="1"/>
  <c r="G375" i="2"/>
  <c r="I375" i="2" s="1"/>
  <c r="G488" i="2"/>
  <c r="I488" i="2" s="1"/>
  <c r="G261" i="2"/>
  <c r="I261" i="2" s="1"/>
  <c r="G431" i="2"/>
  <c r="I431" i="2" s="1"/>
  <c r="G289" i="2"/>
  <c r="I289" i="2" s="1"/>
  <c r="G307" i="2"/>
  <c r="I307" i="2" s="1"/>
  <c r="G435" i="2"/>
  <c r="I435" i="2" s="1"/>
  <c r="G348" i="2"/>
  <c r="I348" i="2" s="1"/>
  <c r="G60" i="2"/>
  <c r="I60" i="2" s="1"/>
  <c r="G329" i="2"/>
  <c r="I329" i="2" s="1"/>
  <c r="G323" i="2"/>
  <c r="I323" i="2" s="1"/>
  <c r="G149" i="2"/>
  <c r="I149" i="2" s="1"/>
  <c r="G452" i="2"/>
  <c r="I452" i="2" s="1"/>
  <c r="G432" i="2"/>
  <c r="I432" i="2" s="1"/>
  <c r="G415" i="2"/>
  <c r="I415" i="2" s="1"/>
  <c r="G390" i="2"/>
  <c r="I390" i="2" s="1"/>
  <c r="G203" i="2"/>
  <c r="I203" i="2" s="1"/>
  <c r="G229" i="2"/>
  <c r="I229" i="2" s="1"/>
  <c r="G299" i="2"/>
  <c r="I299" i="2" s="1"/>
  <c r="G196" i="2"/>
  <c r="I196" i="2" s="1"/>
  <c r="G217" i="2"/>
  <c r="I217" i="2" s="1"/>
  <c r="G195" i="2"/>
  <c r="I195" i="2" s="1"/>
  <c r="G207" i="2"/>
  <c r="I207" i="2" s="1"/>
  <c r="G494" i="2"/>
  <c r="I494" i="2" s="1"/>
  <c r="G62" i="2"/>
  <c r="I62" i="2" s="1"/>
  <c r="G254" i="2"/>
  <c r="I254" i="2" s="1"/>
  <c r="G466" i="2"/>
  <c r="I466" i="2" s="1"/>
  <c r="G394" i="2"/>
  <c r="I394" i="2" s="1"/>
  <c r="G76" i="2"/>
  <c r="I76" i="2" s="1"/>
  <c r="G64" i="2"/>
  <c r="I64" i="2" s="1"/>
  <c r="G106" i="2"/>
  <c r="I106" i="2" s="1"/>
  <c r="G122" i="2"/>
  <c r="I122" i="2" s="1"/>
  <c r="G308" i="2"/>
  <c r="I308" i="2" s="1"/>
  <c r="G238" i="2"/>
  <c r="I238" i="2" s="1"/>
  <c r="G219" i="2"/>
  <c r="I219" i="2" s="1"/>
  <c r="G119" i="2"/>
  <c r="I119" i="2" s="1"/>
  <c r="G124" i="2"/>
  <c r="I124" i="2" s="1"/>
  <c r="G258" i="2"/>
  <c r="I258" i="2" s="1"/>
  <c r="G159" i="2"/>
  <c r="I159" i="2" s="1"/>
  <c r="G230" i="2"/>
  <c r="I230" i="2" s="1"/>
  <c r="G264" i="2"/>
  <c r="I264" i="2" s="1"/>
  <c r="G244" i="2"/>
  <c r="I244" i="2" s="1"/>
  <c r="G237" i="2"/>
  <c r="I237" i="2" s="1"/>
  <c r="G131" i="2"/>
  <c r="I131" i="2" s="1"/>
  <c r="G469" i="2"/>
  <c r="I469" i="2" s="1"/>
  <c r="G410" i="2"/>
  <c r="I410" i="2" s="1"/>
  <c r="G386" i="2"/>
  <c r="I386" i="2" s="1"/>
  <c r="G489" i="2"/>
  <c r="I489" i="2" s="1"/>
  <c r="G479" i="2"/>
  <c r="I479" i="2" s="1"/>
  <c r="G262" i="2"/>
  <c r="I262" i="2" s="1"/>
  <c r="G225" i="2"/>
  <c r="I225" i="2" s="1"/>
  <c r="G118" i="2"/>
  <c r="I118" i="2" s="1"/>
  <c r="G208" i="2"/>
  <c r="I208" i="2" s="1"/>
  <c r="G440" i="2"/>
  <c r="I440" i="2" s="1"/>
  <c r="G283" i="2"/>
  <c r="I283" i="2" s="1"/>
  <c r="G472" i="2"/>
  <c r="I472" i="2" s="1"/>
  <c r="G320" i="2"/>
  <c r="I320" i="2" s="1"/>
  <c r="G218" i="2"/>
  <c r="I218" i="2" s="1"/>
  <c r="G56" i="2"/>
  <c r="I56" i="2" s="1"/>
  <c r="G96" i="2"/>
  <c r="I96" i="2" s="1"/>
  <c r="G310" i="2"/>
  <c r="I310" i="2" s="1"/>
  <c r="G309" i="2"/>
  <c r="I309" i="2" s="1"/>
  <c r="G104" i="2"/>
  <c r="I104" i="2" s="1"/>
  <c r="G304" i="2"/>
  <c r="I304" i="2" s="1"/>
  <c r="G328" i="2"/>
  <c r="I328" i="2" s="1"/>
  <c r="G461" i="2"/>
  <c r="I461" i="2" s="1"/>
  <c r="G220" i="2"/>
  <c r="I220" i="2" s="1"/>
  <c r="G150" i="2"/>
  <c r="I150" i="2" s="1"/>
  <c r="G184" i="2"/>
  <c r="I184" i="2" s="1"/>
  <c r="G496" i="2"/>
  <c r="I496" i="2" s="1"/>
  <c r="G85" i="2"/>
  <c r="I85" i="2" s="1"/>
  <c r="G101" i="2"/>
  <c r="I101" i="2" s="1"/>
  <c r="G391" i="2"/>
  <c r="I391" i="2" s="1"/>
  <c r="G356" i="2"/>
  <c r="I356" i="2" s="1"/>
  <c r="G436" i="2"/>
  <c r="I436" i="2" s="1"/>
  <c r="G379" i="2"/>
  <c r="I379" i="2" s="1"/>
  <c r="G364" i="2"/>
  <c r="I364" i="2" s="1"/>
  <c r="G66" i="2"/>
  <c r="I66" i="2" s="1"/>
  <c r="G147" i="2"/>
  <c r="I147" i="2" s="1"/>
  <c r="G105" i="2"/>
  <c r="I105" i="2" s="1"/>
  <c r="G443" i="2"/>
  <c r="I443" i="2" s="1"/>
  <c r="G292" i="2"/>
  <c r="I292" i="2" s="1"/>
  <c r="G467" i="2"/>
  <c r="I467" i="2" s="1"/>
  <c r="G305" i="2"/>
  <c r="I305" i="2" s="1"/>
  <c r="G287" i="2"/>
  <c r="I287" i="2" s="1"/>
  <c r="G72" i="2"/>
  <c r="I72" i="2" s="1"/>
  <c r="G136" i="2"/>
  <c r="I136" i="2" s="1"/>
  <c r="G339" i="2"/>
  <c r="I339" i="2" s="1"/>
  <c r="G279" i="2"/>
  <c r="I279" i="2" s="1"/>
  <c r="G100" i="2"/>
  <c r="I100" i="2" s="1"/>
  <c r="G301" i="2"/>
  <c r="I301" i="2" s="1"/>
  <c r="G103" i="2"/>
  <c r="I103" i="2" s="1"/>
  <c r="G419" i="2"/>
  <c r="I419" i="2" s="1"/>
  <c r="G223" i="2"/>
  <c r="I223" i="2" s="1"/>
  <c r="G201" i="2"/>
  <c r="I201" i="2" s="1"/>
  <c r="G314" i="2"/>
  <c r="I314" i="2" s="1"/>
  <c r="G133" i="2"/>
  <c r="I133" i="2" s="1"/>
  <c r="G162" i="2"/>
  <c r="I162" i="2" s="1"/>
  <c r="G276" i="2"/>
  <c r="I276" i="2" s="1"/>
  <c r="G295" i="2"/>
  <c r="I295" i="2" s="1"/>
  <c r="G270" i="2"/>
  <c r="I270" i="2" s="1"/>
  <c r="G457" i="2"/>
  <c r="I457" i="2" s="1"/>
  <c r="G260" i="2"/>
  <c r="I260" i="2" s="1"/>
  <c r="G140" i="2"/>
  <c r="I140" i="2" s="1"/>
  <c r="G235" i="2"/>
  <c r="I235" i="2" s="1"/>
  <c r="G367" i="2"/>
  <c r="I367" i="2" s="1"/>
  <c r="G188" i="2"/>
  <c r="I188" i="2" s="1"/>
  <c r="G352" i="2"/>
  <c r="I352" i="2" s="1"/>
  <c r="G99" i="2"/>
  <c r="I99" i="2" s="1"/>
  <c r="G130" i="2"/>
  <c r="I130" i="2" s="1"/>
  <c r="G135" i="2"/>
  <c r="I135" i="2" s="1"/>
  <c r="G359" i="2"/>
  <c r="I359" i="2" s="1"/>
  <c r="G343" i="2"/>
  <c r="I343" i="2" s="1"/>
  <c r="G335" i="2"/>
  <c r="I335" i="2" s="1"/>
  <c r="G493" i="2"/>
  <c r="I493" i="2" s="1"/>
  <c r="G361" i="2"/>
  <c r="I361" i="2" s="1"/>
  <c r="G281" i="2"/>
  <c r="I281" i="2" s="1"/>
  <c r="G172" i="2"/>
  <c r="I172" i="2" s="1"/>
  <c r="G439" i="2"/>
  <c r="I439" i="2" s="1"/>
  <c r="G107" i="2"/>
  <c r="I107" i="2" s="1"/>
  <c r="G288" i="2"/>
  <c r="I288" i="2" s="1"/>
  <c r="G491" i="2"/>
  <c r="I491" i="2" s="1"/>
  <c r="G53" i="2"/>
  <c r="I53" i="2" s="1"/>
  <c r="G271" i="2"/>
  <c r="I271" i="2" s="1"/>
  <c r="G205" i="2"/>
  <c r="I205" i="2" s="1"/>
  <c r="G458" i="2"/>
  <c r="I458" i="2" s="1"/>
  <c r="G275" i="2"/>
  <c r="I275" i="2" s="1"/>
  <c r="G77" i="2"/>
  <c r="I77" i="2" s="1"/>
  <c r="G501" i="2"/>
  <c r="I501" i="2" s="1"/>
  <c r="G400" i="2"/>
  <c r="I400" i="2" s="1"/>
  <c r="G388" i="2"/>
  <c r="I388" i="2" s="1"/>
  <c r="G267" i="2"/>
  <c r="I267" i="2" s="1"/>
  <c r="G182" i="2"/>
  <c r="I182" i="2" s="1"/>
  <c r="G145" i="2"/>
  <c r="I145" i="2" s="1"/>
  <c r="G189" i="2"/>
  <c r="I189" i="2" s="1"/>
  <c r="G213" i="2"/>
  <c r="I213" i="2" s="1"/>
  <c r="G280" i="2"/>
  <c r="I280" i="2" s="1"/>
  <c r="G475" i="2"/>
  <c r="I475" i="2" s="1"/>
  <c r="G174" i="2"/>
  <c r="I174" i="2" s="1"/>
  <c r="G166" i="2"/>
  <c r="I166" i="2" s="1"/>
  <c r="G170" i="2"/>
  <c r="I170" i="2" s="1"/>
  <c r="G148" i="2"/>
  <c r="I148" i="2" s="1"/>
  <c r="G126" i="2"/>
  <c r="I126" i="2" s="1"/>
  <c r="G93" i="2"/>
  <c r="I93" i="2" s="1"/>
  <c r="G191" i="2"/>
  <c r="I191" i="2" s="1"/>
  <c r="G246" i="2"/>
  <c r="I246" i="2" s="1"/>
  <c r="G349" i="2"/>
  <c r="I349" i="2" s="1"/>
  <c r="G484" i="2"/>
  <c r="I484" i="2" s="1"/>
  <c r="G315" i="2"/>
  <c r="I315" i="2" s="1"/>
  <c r="G353" i="2"/>
  <c r="I353" i="2" s="1"/>
  <c r="G395" i="2"/>
  <c r="I395" i="2" s="1"/>
  <c r="G197" i="2"/>
  <c r="I197" i="2" s="1"/>
  <c r="G116" i="2"/>
  <c r="I116" i="2" s="1"/>
  <c r="G227" i="2"/>
  <c r="I227" i="2" s="1"/>
  <c r="G346" i="2"/>
  <c r="I346" i="2" s="1"/>
  <c r="G428" i="2"/>
  <c r="I428" i="2" s="1"/>
  <c r="G248" i="2"/>
  <c r="I248" i="2" s="1"/>
  <c r="G180" i="2"/>
  <c r="I180" i="2" s="1"/>
  <c r="G437" i="2"/>
  <c r="I437" i="2" s="1"/>
  <c r="G228" i="2"/>
  <c r="I228" i="2" s="1"/>
  <c r="G163" i="2"/>
  <c r="I163" i="2" s="1"/>
  <c r="G132" i="2"/>
  <c r="I132" i="2" s="1"/>
  <c r="G482" i="2"/>
  <c r="I482" i="2" s="1"/>
  <c r="G426" i="2"/>
  <c r="I426" i="2" s="1"/>
  <c r="G108" i="2"/>
  <c r="I108" i="2" s="1"/>
  <c r="G200" i="2"/>
  <c r="I200" i="2" s="1"/>
  <c r="G338" i="2"/>
  <c r="I338" i="2" s="1"/>
  <c r="G326" i="2"/>
  <c r="I326" i="2" s="1"/>
  <c r="G446" i="2"/>
  <c r="I446" i="2" s="1"/>
  <c r="G403" i="2"/>
  <c r="I403" i="2" s="1"/>
  <c r="G89" i="2"/>
  <c r="G454" i="2"/>
  <c r="I454" i="2" s="1"/>
  <c r="G152" i="2"/>
  <c r="I152" i="2" s="1"/>
  <c r="G109" i="2"/>
  <c r="I109" i="2" s="1"/>
  <c r="G221" i="2"/>
  <c r="I221" i="2" s="1"/>
  <c r="G336" i="2"/>
  <c r="I336" i="2" s="1"/>
  <c r="G366" i="2"/>
  <c r="I366" i="2" s="1"/>
  <c r="G477" i="2"/>
  <c r="I477" i="2" s="1"/>
  <c r="G485" i="2"/>
  <c r="I485" i="2" s="1"/>
  <c r="G481" i="2"/>
  <c r="I481" i="2" s="1"/>
  <c r="G211" i="2"/>
  <c r="I211" i="2" s="1"/>
  <c r="G82" i="2"/>
  <c r="I82" i="2" s="1"/>
  <c r="G409" i="2"/>
  <c r="I409" i="2" s="1"/>
  <c r="G73" i="2"/>
  <c r="I73" i="2" s="1"/>
  <c r="G199" i="2"/>
  <c r="I199" i="2" s="1"/>
  <c r="G236" i="2"/>
  <c r="I236" i="2" s="1"/>
  <c r="G471" i="2"/>
  <c r="I471" i="2" s="1"/>
  <c r="G193" i="2"/>
  <c r="I193" i="2" s="1"/>
  <c r="G151" i="2"/>
  <c r="I151" i="2" s="1"/>
  <c r="G500" i="2"/>
  <c r="I500" i="2" s="1"/>
  <c r="G113" i="2"/>
  <c r="I113" i="2" s="1"/>
  <c r="G345" i="2"/>
  <c r="I345" i="2" s="1"/>
  <c r="G112" i="2"/>
  <c r="I112" i="2" s="1"/>
  <c r="G421" i="2"/>
  <c r="I421" i="2" s="1"/>
  <c r="G371" i="2"/>
  <c r="I371" i="2" s="1"/>
  <c r="G154" i="2"/>
  <c r="I154" i="2" s="1"/>
  <c r="G231" i="2"/>
  <c r="I231" i="2" s="1"/>
  <c r="G376" i="2"/>
  <c r="I376" i="2" s="1"/>
  <c r="G185" i="2"/>
  <c r="I185" i="2" s="1"/>
  <c r="G171" i="2"/>
  <c r="I171" i="2" s="1"/>
  <c r="G360" i="2"/>
  <c r="I360" i="2" s="1"/>
  <c r="G331" i="2"/>
  <c r="I331" i="2" s="1"/>
  <c r="G177" i="2"/>
  <c r="I177" i="2" s="1"/>
  <c r="G137" i="2"/>
  <c r="I137" i="2" s="1"/>
  <c r="G110" i="2"/>
  <c r="I110" i="2" s="1"/>
  <c r="G138" i="2"/>
  <c r="I138" i="2" s="1"/>
  <c r="G401" i="2"/>
  <c r="I401" i="2" s="1"/>
  <c r="G240" i="2"/>
  <c r="I240" i="2" s="1"/>
  <c r="G71" i="2"/>
  <c r="I71" i="2" s="1"/>
  <c r="G380" i="2"/>
  <c r="I380" i="2" s="1"/>
  <c r="G370" i="2"/>
  <c r="I370" i="2" s="1"/>
  <c r="G368" i="2"/>
  <c r="I368" i="2" s="1"/>
  <c r="G350" i="2"/>
  <c r="I350" i="2" s="1"/>
  <c r="G444" i="2"/>
  <c r="I444" i="2" s="1"/>
  <c r="G84" i="2"/>
  <c r="I84" i="2" s="1"/>
  <c r="G382" i="2"/>
  <c r="I382" i="2" s="1"/>
  <c r="G412" i="2"/>
  <c r="I412" i="2" s="1"/>
  <c r="G408" i="2"/>
  <c r="I408" i="2" s="1"/>
  <c r="G134" i="2"/>
  <c r="I134" i="2" s="1"/>
  <c r="G355" i="2"/>
  <c r="I355" i="2" s="1"/>
  <c r="G190" i="2"/>
  <c r="I190" i="2" s="1"/>
  <c r="G167" i="2"/>
  <c r="I167" i="2" s="1"/>
  <c r="G80" i="2"/>
  <c r="I80" i="2" s="1"/>
  <c r="G168" i="2"/>
  <c r="I168" i="2" s="1"/>
  <c r="G169" i="2"/>
  <c r="I169" i="2" s="1"/>
  <c r="G502" i="2"/>
  <c r="I502" i="2" s="1"/>
  <c r="G450" i="2"/>
  <c r="I450" i="2" s="1"/>
  <c r="G293" i="2"/>
  <c r="I293" i="2" s="1"/>
  <c r="G70" i="2"/>
  <c r="I70" i="2" s="1"/>
  <c r="G143" i="2"/>
  <c r="I143" i="2" s="1"/>
  <c r="G294" i="2"/>
  <c r="I294" i="2" s="1"/>
  <c r="G98" i="2"/>
  <c r="I98" i="2" s="1"/>
  <c r="G405" i="2"/>
  <c r="I405" i="2" s="1"/>
  <c r="G433" i="2"/>
  <c r="I433" i="2" s="1"/>
  <c r="G245" i="2"/>
  <c r="I245" i="2" s="1"/>
  <c r="G460" i="2"/>
  <c r="I460" i="2" s="1"/>
  <c r="G115" i="2"/>
  <c r="I115" i="2" s="1"/>
  <c r="G284" i="2"/>
  <c r="I284" i="2" s="1"/>
  <c r="G303" i="2"/>
  <c r="I303" i="2" s="1"/>
  <c r="G183" i="2"/>
  <c r="I183" i="2" s="1"/>
  <c r="G411" i="2"/>
  <c r="I411" i="2" s="1"/>
  <c r="G78" i="2"/>
  <c r="I78" i="2" s="1"/>
  <c r="G418" i="2"/>
  <c r="I418" i="2" s="1"/>
  <c r="G81" i="2"/>
  <c r="I81" i="2" s="1"/>
  <c r="G465" i="2"/>
  <c r="I465" i="2" s="1"/>
  <c r="G340" i="2"/>
  <c r="I340" i="2" s="1"/>
  <c r="G473" i="2"/>
  <c r="I473" i="2" s="1"/>
  <c r="L3" i="2"/>
  <c r="J5" i="2"/>
  <c r="K4" i="2"/>
  <c r="L4" i="2" s="1"/>
  <c r="K5" i="2"/>
  <c r="K9" i="2"/>
  <c r="K13" i="2"/>
  <c r="K6" i="2"/>
  <c r="K7" i="2"/>
  <c r="K17" i="2" l="1"/>
  <c r="B12" i="10"/>
  <c r="K18" i="2"/>
  <c r="I18" i="2"/>
  <c r="K31" i="2"/>
  <c r="I31" i="2"/>
  <c r="K16" i="2"/>
  <c r="I15" i="2"/>
  <c r="K90" i="2"/>
  <c r="I89" i="2"/>
  <c r="K14" i="2"/>
  <c r="I14" i="2"/>
  <c r="K22" i="2"/>
  <c r="I22" i="2"/>
  <c r="K331" i="2"/>
  <c r="K232" i="2"/>
  <c r="K59" i="2"/>
  <c r="K213" i="2"/>
  <c r="K465" i="2"/>
  <c r="K421" i="2"/>
  <c r="K469" i="2"/>
  <c r="K183" i="2"/>
  <c r="K226" i="2"/>
  <c r="K343" i="2"/>
  <c r="K303" i="2"/>
  <c r="K382" i="2"/>
  <c r="K394" i="2"/>
  <c r="K128" i="2"/>
  <c r="K408" i="2"/>
  <c r="K56" i="2"/>
  <c r="K26" i="2"/>
  <c r="K447" i="2"/>
  <c r="K373" i="2"/>
  <c r="K117" i="2"/>
  <c r="K297" i="2"/>
  <c r="K194" i="2"/>
  <c r="K61" i="2"/>
  <c r="K426" i="2"/>
  <c r="K218" i="2"/>
  <c r="K19" i="2"/>
  <c r="K140" i="2"/>
  <c r="K112" i="2"/>
  <c r="K192" i="2"/>
  <c r="K68" i="2"/>
  <c r="K137" i="2"/>
  <c r="K261" i="2"/>
  <c r="K75" i="2"/>
  <c r="K283" i="2"/>
  <c r="K167" i="2"/>
  <c r="K388" i="2"/>
  <c r="K67" i="2"/>
  <c r="K223" i="2"/>
  <c r="K502" i="2"/>
  <c r="K453" i="2"/>
  <c r="K459" i="2"/>
  <c r="K239" i="2"/>
  <c r="K402" i="2"/>
  <c r="K496" i="2"/>
  <c r="K410" i="2"/>
  <c r="K315" i="2"/>
  <c r="K288" i="2"/>
  <c r="K359" i="2"/>
  <c r="K260" i="2"/>
  <c r="K254" i="2"/>
  <c r="K392" i="2"/>
  <c r="K325" i="2"/>
  <c r="K217" i="2"/>
  <c r="K487" i="2"/>
  <c r="K123" i="2"/>
  <c r="K247" i="2"/>
  <c r="K263" i="2"/>
  <c r="K193" i="2"/>
  <c r="K182" i="2"/>
  <c r="K179" i="2"/>
  <c r="K475" i="2"/>
  <c r="K159" i="2"/>
  <c r="K433" i="2"/>
  <c r="K177" i="2"/>
  <c r="K481" i="2"/>
  <c r="K484" i="2"/>
  <c r="K400" i="2"/>
  <c r="K208" i="2"/>
  <c r="K199" i="2"/>
  <c r="K349" i="2"/>
  <c r="K170" i="2"/>
  <c r="K151" i="2"/>
  <c r="K417" i="2"/>
  <c r="K122" i="2"/>
  <c r="K63" i="2"/>
  <c r="K456" i="2"/>
  <c r="K97" i="2"/>
  <c r="K50" i="2"/>
  <c r="K323" i="2"/>
  <c r="K102" i="2"/>
  <c r="K429" i="2"/>
  <c r="K351" i="2"/>
  <c r="K114" i="2"/>
  <c r="K445" i="2"/>
  <c r="K442" i="2"/>
  <c r="K357" i="2"/>
  <c r="K52" i="2"/>
  <c r="K428" i="2"/>
  <c r="K163" i="2"/>
  <c r="K436" i="2"/>
  <c r="K220" i="2"/>
  <c r="K348" i="2"/>
  <c r="K319" i="2"/>
  <c r="K168" i="2"/>
  <c r="K171" i="2"/>
  <c r="K132" i="2"/>
  <c r="K419" i="2"/>
  <c r="K379" i="2"/>
  <c r="K234" i="2"/>
  <c r="K139" i="2"/>
  <c r="K251" i="2"/>
  <c r="K36" i="2"/>
  <c r="K80" i="2"/>
  <c r="K364" i="2"/>
  <c r="K74" i="2"/>
  <c r="K173" i="2"/>
  <c r="K415" i="2"/>
  <c r="K227" i="2"/>
  <c r="K318" i="2"/>
  <c r="K35" i="2"/>
  <c r="K500" i="2"/>
  <c r="K120" i="2"/>
  <c r="K501" i="2"/>
  <c r="K466" i="2"/>
  <c r="K399" i="2"/>
  <c r="K277" i="2"/>
  <c r="K164" i="2"/>
  <c r="K111" i="2"/>
  <c r="K156" i="2"/>
  <c r="K341" i="2"/>
  <c r="K369" i="2"/>
  <c r="K312" i="2"/>
  <c r="K458" i="2"/>
  <c r="K219" i="2"/>
  <c r="K191" i="2"/>
  <c r="K411" i="2"/>
  <c r="K370" i="2"/>
  <c r="K110" i="2"/>
  <c r="K200" i="2"/>
  <c r="K491" i="2"/>
  <c r="K320" i="2"/>
  <c r="K489" i="2"/>
  <c r="K64" i="2"/>
  <c r="K431" i="2"/>
  <c r="K322" i="2"/>
  <c r="K176" i="2"/>
  <c r="K404" i="2"/>
  <c r="K449" i="2"/>
  <c r="K387" i="2"/>
  <c r="K66" i="2"/>
  <c r="K344" i="2"/>
  <c r="K337" i="2"/>
  <c r="K285" i="2"/>
  <c r="K362" i="2"/>
  <c r="K125" i="2"/>
  <c r="K255" i="2"/>
  <c r="K27" i="2"/>
  <c r="K41" i="2"/>
  <c r="K57" i="2"/>
  <c r="K135" i="2"/>
  <c r="K82" i="2"/>
  <c r="K293" i="2"/>
  <c r="K380" i="2"/>
  <c r="K211" i="2"/>
  <c r="K153" i="2"/>
  <c r="K108" i="2"/>
  <c r="K353" i="2"/>
  <c r="K93" i="2"/>
  <c r="K235" i="2"/>
  <c r="K295" i="2"/>
  <c r="K147" i="2"/>
  <c r="K85" i="2"/>
  <c r="K309" i="2"/>
  <c r="K386" i="2"/>
  <c r="K231" i="2"/>
  <c r="K76" i="2"/>
  <c r="K229" i="2"/>
  <c r="K329" i="2"/>
  <c r="K383" i="2"/>
  <c r="K252" i="2"/>
  <c r="K306" i="2"/>
  <c r="K188" i="2"/>
  <c r="K470" i="2"/>
  <c r="K92" i="2"/>
  <c r="K257" i="2"/>
  <c r="K365" i="2"/>
  <c r="K209" i="2"/>
  <c r="K273" i="2"/>
  <c r="K47" i="2"/>
  <c r="K39" i="2"/>
  <c r="K146" i="2"/>
  <c r="K38" i="2"/>
  <c r="K245" i="2"/>
  <c r="K174" i="2"/>
  <c r="K101" i="2"/>
  <c r="K270" i="2"/>
  <c r="K69" i="2"/>
  <c r="K37" i="2"/>
  <c r="K33" i="2"/>
  <c r="K62" i="2"/>
  <c r="K423" i="2"/>
  <c r="K198" i="2"/>
  <c r="K58" i="2"/>
  <c r="K233" i="2"/>
  <c r="K250" i="2"/>
  <c r="K189" i="2"/>
  <c r="K305" i="2"/>
  <c r="K158" i="2"/>
  <c r="K25" i="2"/>
  <c r="K20" i="2"/>
  <c r="K494" i="2"/>
  <c r="K372" i="2"/>
  <c r="K175" i="2"/>
  <c r="K246" i="2"/>
  <c r="K100" i="2"/>
  <c r="K407" i="2"/>
  <c r="K464" i="2"/>
  <c r="K197" i="2"/>
  <c r="K40" i="2"/>
  <c r="K29" i="2"/>
  <c r="K24" i="2"/>
  <c r="K21" i="2"/>
  <c r="K236" i="2"/>
  <c r="K30" i="2"/>
  <c r="K78" i="2"/>
  <c r="K355" i="2"/>
  <c r="K376" i="2"/>
  <c r="K471" i="2"/>
  <c r="K221" i="2"/>
  <c r="K338" i="2"/>
  <c r="K395" i="2"/>
  <c r="K267" i="2"/>
  <c r="K53" i="2"/>
  <c r="K335" i="2"/>
  <c r="K367" i="2"/>
  <c r="K201" i="2"/>
  <c r="K279" i="2"/>
  <c r="K443" i="2"/>
  <c r="K104" i="2"/>
  <c r="K479" i="2"/>
  <c r="K264" i="2"/>
  <c r="K149" i="2"/>
  <c r="K289" i="2"/>
  <c r="K424" i="2"/>
  <c r="K474" i="2"/>
  <c r="K298" i="2"/>
  <c r="K438" i="2"/>
  <c r="K243" i="2"/>
  <c r="K313" i="2"/>
  <c r="K215" i="2"/>
  <c r="K498" i="2"/>
  <c r="K43" i="2"/>
  <c r="K28" i="2"/>
  <c r="K51" i="2"/>
  <c r="K44" i="2"/>
  <c r="K46" i="2"/>
  <c r="K23" i="2"/>
  <c r="K45" i="2"/>
  <c r="K32" i="2"/>
  <c r="K42" i="2"/>
  <c r="K49" i="2"/>
  <c r="K12" i="2"/>
  <c r="K11" i="2"/>
  <c r="K48" i="2"/>
  <c r="K34" i="2"/>
  <c r="K15" i="2"/>
  <c r="K138" i="2"/>
  <c r="K83" i="2"/>
  <c r="K155" i="2"/>
  <c r="K161" i="2"/>
  <c r="K144" i="2"/>
  <c r="K186" i="2"/>
  <c r="K169" i="2"/>
  <c r="K238" i="2"/>
  <c r="K55" i="2"/>
  <c r="K95" i="2"/>
  <c r="K116" i="2"/>
  <c r="K143" i="2"/>
  <c r="K96" i="2"/>
  <c r="K73" i="2"/>
  <c r="K81" i="2"/>
  <c r="K242" i="2"/>
  <c r="K327" i="2"/>
  <c r="K248" i="2"/>
  <c r="K115" i="2"/>
  <c r="K172" i="2"/>
  <c r="K228" i="2"/>
  <c r="K463" i="2"/>
  <c r="K130" i="2"/>
  <c r="K160" i="2"/>
  <c r="K187" i="2"/>
  <c r="K224" i="2"/>
  <c r="K152" i="2"/>
  <c r="K118" i="2"/>
  <c r="K127" i="2"/>
  <c r="K124" i="2"/>
  <c r="K131" i="2"/>
  <c r="K87" i="2"/>
  <c r="K230" i="2"/>
  <c r="K119" i="2"/>
  <c r="K99" i="2"/>
  <c r="K105" i="2"/>
  <c r="K178" i="2"/>
  <c r="K240" i="2"/>
  <c r="K72" i="2"/>
  <c r="K237" i="2"/>
  <c r="K60" i="2"/>
  <c r="K84" i="2"/>
  <c r="K129" i="2"/>
  <c r="K141" i="2"/>
  <c r="K121" i="2"/>
  <c r="K157" i="2"/>
  <c r="K133" i="2"/>
  <c r="K98" i="2"/>
  <c r="K154" i="2"/>
  <c r="K249" i="2"/>
  <c r="K225" i="2"/>
  <c r="K299" i="2"/>
  <c r="K265" i="2"/>
  <c r="K103" i="2"/>
  <c r="K166" i="2"/>
  <c r="K165" i="2"/>
  <c r="K205" i="2"/>
  <c r="K204" i="2"/>
  <c r="K94" i="2"/>
  <c r="K86" i="2"/>
  <c r="K91" i="2"/>
  <c r="K109" i="2"/>
  <c r="K210" i="2"/>
  <c r="K54" i="2"/>
  <c r="K196" i="2"/>
  <c r="K107" i="2"/>
  <c r="K106" i="2"/>
  <c r="K181" i="2"/>
  <c r="K180" i="2"/>
  <c r="K65" i="2"/>
  <c r="K88" i="2"/>
  <c r="K89" i="2"/>
  <c r="K266" i="2"/>
  <c r="K290" i="2"/>
  <c r="K150" i="2"/>
  <c r="K405" i="2"/>
  <c r="K286" i="2"/>
  <c r="K397" i="2"/>
  <c r="K134" i="2"/>
  <c r="K184" i="2"/>
  <c r="K77" i="2"/>
  <c r="K396" i="2"/>
  <c r="K202" i="2"/>
  <c r="K244" i="2"/>
  <c r="K70" i="2"/>
  <c r="K280" i="2"/>
  <c r="K339" i="2"/>
  <c r="K206" i="2"/>
  <c r="K207" i="2"/>
  <c r="K377" i="2"/>
  <c r="K71" i="2"/>
  <c r="K148" i="2"/>
  <c r="K203" i="2"/>
  <c r="K212" i="2"/>
  <c r="K126" i="2"/>
  <c r="K222" i="2"/>
  <c r="K79" i="2"/>
  <c r="K412" i="2"/>
  <c r="K450" i="2"/>
  <c r="K454" i="2"/>
  <c r="K310" i="2"/>
  <c r="K472" i="2"/>
  <c r="K488" i="2"/>
  <c r="K413" i="2"/>
  <c r="K384" i="2"/>
  <c r="K241" i="2"/>
  <c r="K360" i="2"/>
  <c r="K113" i="2"/>
  <c r="K485" i="2"/>
  <c r="K403" i="2"/>
  <c r="K287" i="2"/>
  <c r="K375" i="2"/>
  <c r="K448" i="2"/>
  <c r="K401" i="2"/>
  <c r="K253" i="2"/>
  <c r="K296" i="2"/>
  <c r="K358" i="2"/>
  <c r="K354" i="2"/>
  <c r="K185" i="2"/>
  <c r="K275" i="2"/>
  <c r="K276" i="2"/>
  <c r="K332" i="2"/>
  <c r="K414" i="2"/>
  <c r="K476" i="2"/>
  <c r="K483" i="2"/>
  <c r="K333" i="2"/>
  <c r="K142" i="2"/>
  <c r="K409" i="2"/>
  <c r="K162" i="2"/>
  <c r="K356" i="2"/>
  <c r="K347" i="2"/>
  <c r="K291" i="2"/>
  <c r="K256" i="2"/>
  <c r="K334" i="2"/>
  <c r="K446" i="2"/>
  <c r="K307" i="2"/>
  <c r="K468" i="2"/>
  <c r="K278" i="2"/>
  <c r="K420" i="2"/>
  <c r="K425" i="2"/>
  <c r="K190" i="2"/>
  <c r="K342" i="2"/>
  <c r="K294" i="2"/>
  <c r="K368" i="2"/>
  <c r="K336" i="2"/>
  <c r="K361" i="2"/>
  <c r="K352" i="2"/>
  <c r="K457" i="2"/>
  <c r="K314" i="2"/>
  <c r="K292" i="2"/>
  <c r="K328" i="2"/>
  <c r="K308" i="2"/>
  <c r="K432" i="2"/>
  <c r="K497" i="2"/>
  <c r="K385" i="2"/>
  <c r="K406" i="2"/>
  <c r="K214" i="2"/>
  <c r="K269" i="2"/>
  <c r="K282" i="2"/>
  <c r="K272" i="2"/>
  <c r="K499" i="2"/>
  <c r="K363" i="2"/>
  <c r="K316" i="2"/>
  <c r="K317" i="2"/>
  <c r="K462" i="2"/>
  <c r="K268" i="2"/>
  <c r="K434" i="2"/>
  <c r="K274" i="2"/>
  <c r="K345" i="2"/>
  <c r="K482" i="2"/>
  <c r="K258" i="2"/>
  <c r="K259" i="2"/>
  <c r="K321" i="2"/>
  <c r="K374" i="2"/>
  <c r="K136" i="2"/>
  <c r="K473" i="2"/>
  <c r="K381" i="2"/>
  <c r="K389" i="2"/>
  <c r="K340" i="2"/>
  <c r="K439" i="2"/>
  <c r="K440" i="2"/>
  <c r="K390" i="2"/>
  <c r="K330" i="2"/>
  <c r="K490" i="2"/>
  <c r="K300" i="2"/>
  <c r="K284" i="2"/>
  <c r="K444" i="2"/>
  <c r="K346" i="2"/>
  <c r="K398" i="2"/>
  <c r="K455" i="2"/>
  <c r="K311" i="2"/>
  <c r="K480" i="2"/>
  <c r="K393" i="2"/>
  <c r="K350" i="2"/>
  <c r="K477" i="2"/>
  <c r="K435" i="2"/>
  <c r="K430" i="2"/>
  <c r="K427" i="2"/>
  <c r="K451" i="2"/>
  <c r="K441" i="2"/>
  <c r="K478" i="2"/>
  <c r="K460" i="2"/>
  <c r="K366" i="2"/>
  <c r="K145" i="2"/>
  <c r="K281" i="2"/>
  <c r="K301" i="2"/>
  <c r="K467" i="2"/>
  <c r="K391" i="2"/>
  <c r="K461" i="2"/>
  <c r="K495" i="2"/>
  <c r="K492" i="2"/>
  <c r="K416" i="2"/>
  <c r="K195" i="2"/>
  <c r="K302" i="2"/>
  <c r="K418" i="2"/>
  <c r="K371" i="2"/>
  <c r="K326" i="2"/>
  <c r="K437" i="2"/>
  <c r="K271" i="2"/>
  <c r="K493" i="2"/>
  <c r="K304" i="2"/>
  <c r="K262" i="2"/>
  <c r="K452" i="2"/>
  <c r="K378" i="2"/>
  <c r="K486" i="2"/>
  <c r="K216" i="2"/>
  <c r="K422" i="2"/>
  <c r="K324" i="2"/>
  <c r="J6" i="2"/>
  <c r="L5" i="2"/>
  <c r="B11" i="10" l="1"/>
  <c r="B3" i="10"/>
  <c r="B4" i="10" s="1"/>
  <c r="J7" i="2"/>
  <c r="L6" i="2"/>
  <c r="J8" i="2" l="1"/>
  <c r="L7" i="2"/>
  <c r="J9" i="2" l="1"/>
  <c r="L8" i="2"/>
  <c r="J10" i="2" l="1"/>
  <c r="L9" i="2"/>
  <c r="J11" i="2" l="1"/>
  <c r="L10" i="2"/>
  <c r="J12" i="2" l="1"/>
  <c r="L11" i="2"/>
  <c r="J13" i="2" l="1"/>
  <c r="L12" i="2"/>
  <c r="J14" i="2" l="1"/>
  <c r="L13" i="2"/>
  <c r="J15" i="2" l="1"/>
  <c r="L14" i="2"/>
  <c r="J16" i="2" l="1"/>
  <c r="L15" i="2"/>
  <c r="J17" i="2" l="1"/>
  <c r="L16" i="2"/>
  <c r="J18" i="2" l="1"/>
  <c r="L17" i="2"/>
  <c r="J19" i="2" l="1"/>
  <c r="L18" i="2"/>
  <c r="J20" i="2" l="1"/>
  <c r="L19" i="2"/>
  <c r="J21" i="2" l="1"/>
  <c r="L20" i="2"/>
  <c r="J22" i="2" l="1"/>
  <c r="L21" i="2"/>
  <c r="J23" i="2" l="1"/>
  <c r="L22" i="2"/>
  <c r="J24" i="2" l="1"/>
  <c r="L23" i="2"/>
  <c r="J25" i="2" l="1"/>
  <c r="L24" i="2"/>
  <c r="J26" i="2" l="1"/>
  <c r="L25" i="2"/>
  <c r="J27" i="2" l="1"/>
  <c r="L26" i="2"/>
  <c r="J28" i="2" l="1"/>
  <c r="L27" i="2"/>
  <c r="J29" i="2" l="1"/>
  <c r="L28" i="2"/>
  <c r="J30" i="2" l="1"/>
  <c r="L29" i="2"/>
  <c r="J31" i="2" l="1"/>
  <c r="L30" i="2"/>
  <c r="J32" i="2" l="1"/>
  <c r="L31" i="2"/>
  <c r="J33" i="2" l="1"/>
  <c r="L32" i="2"/>
  <c r="J34" i="2" l="1"/>
  <c r="L33" i="2"/>
  <c r="J35" i="2" l="1"/>
  <c r="L34" i="2"/>
  <c r="J36" i="2" l="1"/>
  <c r="L35" i="2"/>
  <c r="J37" i="2" l="1"/>
  <c r="L36" i="2"/>
  <c r="J38" i="2" l="1"/>
  <c r="L37" i="2"/>
  <c r="J39" i="2" l="1"/>
  <c r="L38" i="2"/>
  <c r="J40" i="2" l="1"/>
  <c r="L39" i="2"/>
  <c r="J41" i="2" l="1"/>
  <c r="L40" i="2"/>
  <c r="J42" i="2" l="1"/>
  <c r="L41" i="2"/>
  <c r="J43" i="2" l="1"/>
  <c r="L42" i="2"/>
  <c r="J44" i="2" l="1"/>
  <c r="L43" i="2"/>
  <c r="J45" i="2" l="1"/>
  <c r="L44" i="2"/>
  <c r="J46" i="2" l="1"/>
  <c r="L45" i="2"/>
  <c r="J47" i="2" l="1"/>
  <c r="L46" i="2"/>
  <c r="J48" i="2" l="1"/>
  <c r="L47" i="2"/>
  <c r="J49" i="2" l="1"/>
  <c r="L48" i="2"/>
  <c r="J50" i="2" l="1"/>
  <c r="L49" i="2"/>
  <c r="J51" i="2" l="1"/>
  <c r="L50" i="2"/>
  <c r="J52" i="2" l="1"/>
  <c r="L51" i="2"/>
  <c r="J53" i="2" l="1"/>
  <c r="L52" i="2"/>
  <c r="J54" i="2" l="1"/>
  <c r="L53" i="2"/>
  <c r="J55" i="2" l="1"/>
  <c r="L54" i="2"/>
  <c r="J56" i="2" l="1"/>
  <c r="L55" i="2"/>
  <c r="J57" i="2" l="1"/>
  <c r="L56" i="2"/>
  <c r="J58" i="2" l="1"/>
  <c r="L57" i="2"/>
  <c r="J59" i="2" l="1"/>
  <c r="L58" i="2"/>
  <c r="J60" i="2" l="1"/>
  <c r="L59" i="2"/>
  <c r="J61" i="2" l="1"/>
  <c r="L60" i="2"/>
  <c r="J62" i="2" l="1"/>
  <c r="L61" i="2"/>
  <c r="J63" i="2" l="1"/>
  <c r="L62" i="2"/>
  <c r="J64" i="2" l="1"/>
  <c r="L63" i="2"/>
  <c r="J65" i="2" l="1"/>
  <c r="L64" i="2"/>
  <c r="J66" i="2" l="1"/>
  <c r="L65" i="2"/>
  <c r="J67" i="2" l="1"/>
  <c r="L66" i="2"/>
  <c r="J68" i="2" l="1"/>
  <c r="L67" i="2"/>
  <c r="J69" i="2" l="1"/>
  <c r="L68" i="2"/>
  <c r="J70" i="2" l="1"/>
  <c r="L69" i="2"/>
  <c r="J71" i="2" l="1"/>
  <c r="L70" i="2"/>
  <c r="J72" i="2" l="1"/>
  <c r="L71" i="2"/>
  <c r="J73" i="2" l="1"/>
  <c r="L72" i="2"/>
  <c r="J74" i="2" l="1"/>
  <c r="L73" i="2"/>
  <c r="J75" i="2" l="1"/>
  <c r="L74" i="2"/>
  <c r="J76" i="2" l="1"/>
  <c r="L75" i="2"/>
  <c r="J77" i="2" l="1"/>
  <c r="L76" i="2"/>
  <c r="J78" i="2" l="1"/>
  <c r="L77" i="2"/>
  <c r="J79" i="2" l="1"/>
  <c r="L78" i="2"/>
  <c r="J80" i="2" l="1"/>
  <c r="L79" i="2"/>
  <c r="J81" i="2" l="1"/>
  <c r="L80" i="2"/>
  <c r="J82" i="2" l="1"/>
  <c r="L81" i="2"/>
  <c r="J83" i="2" l="1"/>
  <c r="L82" i="2"/>
  <c r="J84" i="2" l="1"/>
  <c r="L83" i="2"/>
  <c r="J85" i="2" l="1"/>
  <c r="L84" i="2"/>
  <c r="J86" i="2" l="1"/>
  <c r="L85" i="2"/>
  <c r="J87" i="2" l="1"/>
  <c r="L86" i="2"/>
  <c r="J88" i="2" l="1"/>
  <c r="L87" i="2"/>
  <c r="J89" i="2" l="1"/>
  <c r="L88" i="2"/>
  <c r="J90" i="2" l="1"/>
  <c r="L89" i="2"/>
  <c r="J91" i="2" l="1"/>
  <c r="L90" i="2"/>
  <c r="J92" i="2" l="1"/>
  <c r="L91" i="2"/>
  <c r="J93" i="2" l="1"/>
  <c r="L92" i="2"/>
  <c r="J94" i="2" l="1"/>
  <c r="L93" i="2"/>
  <c r="J95" i="2" l="1"/>
  <c r="L94" i="2"/>
  <c r="J96" i="2" l="1"/>
  <c r="L95" i="2"/>
  <c r="J97" i="2" l="1"/>
  <c r="L96" i="2"/>
  <c r="J98" i="2" l="1"/>
  <c r="L97" i="2"/>
  <c r="J99" i="2" l="1"/>
  <c r="L98" i="2"/>
  <c r="J100" i="2" l="1"/>
  <c r="L99" i="2"/>
  <c r="J101" i="2" l="1"/>
  <c r="L100" i="2"/>
  <c r="J102" i="2" l="1"/>
  <c r="L101" i="2"/>
  <c r="J103" i="2" l="1"/>
  <c r="L102" i="2"/>
  <c r="J104" i="2" l="1"/>
  <c r="L103" i="2"/>
  <c r="J105" i="2" l="1"/>
  <c r="L104" i="2"/>
  <c r="J106" i="2" l="1"/>
  <c r="L105" i="2"/>
  <c r="J107" i="2" l="1"/>
  <c r="L106" i="2"/>
  <c r="J108" i="2" l="1"/>
  <c r="L107" i="2"/>
  <c r="J109" i="2" l="1"/>
  <c r="L108" i="2"/>
  <c r="J110" i="2" l="1"/>
  <c r="L109" i="2"/>
  <c r="J111" i="2" l="1"/>
  <c r="L110" i="2"/>
  <c r="J112" i="2" l="1"/>
  <c r="L111" i="2"/>
  <c r="J113" i="2" l="1"/>
  <c r="L112" i="2"/>
  <c r="J114" i="2" l="1"/>
  <c r="L113" i="2"/>
  <c r="J115" i="2" l="1"/>
  <c r="L114" i="2"/>
  <c r="J116" i="2" l="1"/>
  <c r="L115" i="2"/>
  <c r="J117" i="2" l="1"/>
  <c r="L116" i="2"/>
  <c r="J118" i="2" l="1"/>
  <c r="L117" i="2"/>
  <c r="J119" i="2" l="1"/>
  <c r="L118" i="2"/>
  <c r="J120" i="2" l="1"/>
  <c r="L119" i="2"/>
  <c r="J121" i="2" l="1"/>
  <c r="L120" i="2"/>
  <c r="J122" i="2" l="1"/>
  <c r="L121" i="2"/>
  <c r="J123" i="2" l="1"/>
  <c r="L122" i="2"/>
  <c r="J124" i="2" l="1"/>
  <c r="L123" i="2"/>
  <c r="J125" i="2" l="1"/>
  <c r="L124" i="2"/>
  <c r="J126" i="2" l="1"/>
  <c r="L125" i="2"/>
  <c r="J127" i="2" l="1"/>
  <c r="L126" i="2"/>
  <c r="J128" i="2" l="1"/>
  <c r="L127" i="2"/>
  <c r="J129" i="2" l="1"/>
  <c r="L128" i="2"/>
  <c r="J130" i="2" l="1"/>
  <c r="L129" i="2"/>
  <c r="J131" i="2" l="1"/>
  <c r="L130" i="2"/>
  <c r="J132" i="2" l="1"/>
  <c r="L131" i="2"/>
  <c r="J133" i="2" l="1"/>
  <c r="L132" i="2"/>
  <c r="J134" i="2" l="1"/>
  <c r="L133" i="2"/>
  <c r="J135" i="2" l="1"/>
  <c r="L134" i="2"/>
  <c r="J136" i="2" l="1"/>
  <c r="L135" i="2"/>
  <c r="J137" i="2" l="1"/>
  <c r="L136" i="2"/>
  <c r="J138" i="2" l="1"/>
  <c r="L137" i="2"/>
  <c r="J139" i="2" l="1"/>
  <c r="L138" i="2"/>
  <c r="J140" i="2" l="1"/>
  <c r="L139" i="2"/>
  <c r="J141" i="2" l="1"/>
  <c r="L140" i="2"/>
  <c r="J142" i="2" l="1"/>
  <c r="L141" i="2"/>
  <c r="J143" i="2" l="1"/>
  <c r="L142" i="2"/>
  <c r="J144" i="2" l="1"/>
  <c r="L143" i="2"/>
  <c r="J145" i="2" l="1"/>
  <c r="L144" i="2"/>
  <c r="J146" i="2" l="1"/>
  <c r="L145" i="2"/>
  <c r="J147" i="2" l="1"/>
  <c r="L146" i="2"/>
  <c r="J148" i="2" l="1"/>
  <c r="L147" i="2"/>
  <c r="J149" i="2" l="1"/>
  <c r="L148" i="2"/>
  <c r="J150" i="2" l="1"/>
  <c r="L149" i="2"/>
  <c r="J151" i="2" l="1"/>
  <c r="L150" i="2"/>
  <c r="J152" i="2" l="1"/>
  <c r="L151" i="2"/>
  <c r="J153" i="2" l="1"/>
  <c r="L152" i="2"/>
  <c r="J154" i="2" l="1"/>
  <c r="L153" i="2"/>
  <c r="J155" i="2" l="1"/>
  <c r="L154" i="2"/>
  <c r="J156" i="2" l="1"/>
  <c r="L155" i="2"/>
  <c r="J157" i="2" l="1"/>
  <c r="L156" i="2"/>
  <c r="J158" i="2" l="1"/>
  <c r="L157" i="2"/>
  <c r="J159" i="2" l="1"/>
  <c r="L158" i="2"/>
  <c r="J160" i="2" l="1"/>
  <c r="L159" i="2"/>
  <c r="J161" i="2" l="1"/>
  <c r="L160" i="2"/>
  <c r="J162" i="2" l="1"/>
  <c r="L161" i="2"/>
  <c r="J163" i="2" l="1"/>
  <c r="L162" i="2"/>
  <c r="J164" i="2" l="1"/>
  <c r="L163" i="2"/>
  <c r="J165" i="2" l="1"/>
  <c r="L164" i="2"/>
  <c r="J166" i="2" l="1"/>
  <c r="L165" i="2"/>
  <c r="J167" i="2" l="1"/>
  <c r="L166" i="2"/>
  <c r="J168" i="2" l="1"/>
  <c r="L167" i="2"/>
  <c r="J169" i="2" l="1"/>
  <c r="L168" i="2"/>
  <c r="J170" i="2" l="1"/>
  <c r="L169" i="2"/>
  <c r="J171" i="2" l="1"/>
  <c r="L170" i="2"/>
  <c r="J172" i="2" l="1"/>
  <c r="L171" i="2"/>
  <c r="J173" i="2" l="1"/>
  <c r="L172" i="2"/>
  <c r="J174" i="2" l="1"/>
  <c r="L173" i="2"/>
  <c r="J175" i="2" l="1"/>
  <c r="L174" i="2"/>
  <c r="J176" i="2" l="1"/>
  <c r="L175" i="2"/>
  <c r="J177" i="2" l="1"/>
  <c r="L176" i="2"/>
  <c r="J178" i="2" l="1"/>
  <c r="L177" i="2"/>
  <c r="J179" i="2" l="1"/>
  <c r="L178" i="2"/>
  <c r="J180" i="2" l="1"/>
  <c r="L179" i="2"/>
  <c r="J181" i="2" l="1"/>
  <c r="L180" i="2"/>
  <c r="J182" i="2" l="1"/>
  <c r="L181" i="2"/>
  <c r="J183" i="2" l="1"/>
  <c r="L182" i="2"/>
  <c r="J184" i="2" l="1"/>
  <c r="L183" i="2"/>
  <c r="J185" i="2" l="1"/>
  <c r="L184" i="2"/>
  <c r="J186" i="2" l="1"/>
  <c r="L185" i="2"/>
  <c r="J187" i="2" l="1"/>
  <c r="L186" i="2"/>
  <c r="J188" i="2" l="1"/>
  <c r="L187" i="2"/>
  <c r="J189" i="2" l="1"/>
  <c r="L188" i="2"/>
  <c r="J190" i="2" l="1"/>
  <c r="L189" i="2"/>
  <c r="J191" i="2" l="1"/>
  <c r="L190" i="2"/>
  <c r="J192" i="2" l="1"/>
  <c r="L191" i="2"/>
  <c r="J193" i="2" l="1"/>
  <c r="L192" i="2"/>
  <c r="J194" i="2" l="1"/>
  <c r="L193" i="2"/>
  <c r="J195" i="2" l="1"/>
  <c r="L194" i="2"/>
  <c r="J196" i="2" l="1"/>
  <c r="L195" i="2"/>
  <c r="J197" i="2" l="1"/>
  <c r="L196" i="2"/>
  <c r="J198" i="2" l="1"/>
  <c r="L197" i="2"/>
  <c r="J199" i="2" l="1"/>
  <c r="L198" i="2"/>
  <c r="J200" i="2" l="1"/>
  <c r="L199" i="2"/>
  <c r="J201" i="2" l="1"/>
  <c r="L200" i="2"/>
  <c r="J202" i="2" l="1"/>
  <c r="L201" i="2"/>
  <c r="J203" i="2" l="1"/>
  <c r="L202" i="2"/>
  <c r="J204" i="2" l="1"/>
  <c r="L203" i="2"/>
  <c r="J205" i="2" l="1"/>
  <c r="L204" i="2"/>
  <c r="J206" i="2" l="1"/>
  <c r="L205" i="2"/>
  <c r="J207" i="2" l="1"/>
  <c r="L206" i="2"/>
  <c r="J208" i="2" l="1"/>
  <c r="L207" i="2"/>
  <c r="J209" i="2" l="1"/>
  <c r="L208" i="2"/>
  <c r="J210" i="2" l="1"/>
  <c r="L209" i="2"/>
  <c r="J211" i="2" l="1"/>
  <c r="L210" i="2"/>
  <c r="J212" i="2" l="1"/>
  <c r="L211" i="2"/>
  <c r="J213" i="2" l="1"/>
  <c r="L212" i="2"/>
  <c r="J214" i="2" l="1"/>
  <c r="L213" i="2"/>
  <c r="J215" i="2" l="1"/>
  <c r="L214" i="2"/>
  <c r="J216" i="2" l="1"/>
  <c r="L215" i="2"/>
  <c r="J217" i="2" l="1"/>
  <c r="L216" i="2"/>
  <c r="J218" i="2" l="1"/>
  <c r="L217" i="2"/>
  <c r="J219" i="2" l="1"/>
  <c r="L218" i="2"/>
  <c r="J220" i="2" l="1"/>
  <c r="L219" i="2"/>
  <c r="J221" i="2" l="1"/>
  <c r="L220" i="2"/>
  <c r="J222" i="2" l="1"/>
  <c r="L221" i="2"/>
  <c r="J223" i="2" l="1"/>
  <c r="L222" i="2"/>
  <c r="J224" i="2" l="1"/>
  <c r="L223" i="2"/>
  <c r="J225" i="2" l="1"/>
  <c r="L224" i="2"/>
  <c r="J226" i="2" l="1"/>
  <c r="L225" i="2"/>
  <c r="J227" i="2" l="1"/>
  <c r="L226" i="2"/>
  <c r="J228" i="2" l="1"/>
  <c r="L227" i="2"/>
  <c r="J229" i="2" l="1"/>
  <c r="L228" i="2"/>
  <c r="J230" i="2" l="1"/>
  <c r="L229" i="2"/>
  <c r="J231" i="2" l="1"/>
  <c r="L230" i="2"/>
  <c r="J232" i="2" l="1"/>
  <c r="L231" i="2"/>
  <c r="J233" i="2" l="1"/>
  <c r="L232" i="2"/>
  <c r="J234" i="2" l="1"/>
  <c r="L233" i="2"/>
  <c r="J235" i="2" l="1"/>
  <c r="L234" i="2"/>
  <c r="J236" i="2" l="1"/>
  <c r="L235" i="2"/>
  <c r="J237" i="2" l="1"/>
  <c r="L236" i="2"/>
  <c r="J238" i="2" l="1"/>
  <c r="L237" i="2"/>
  <c r="J239" i="2" l="1"/>
  <c r="L238" i="2"/>
  <c r="J240" i="2" l="1"/>
  <c r="L239" i="2"/>
  <c r="J241" i="2" l="1"/>
  <c r="L240" i="2"/>
  <c r="J242" i="2" l="1"/>
  <c r="L241" i="2"/>
  <c r="J243" i="2" l="1"/>
  <c r="L242" i="2"/>
  <c r="J244" i="2" l="1"/>
  <c r="L243" i="2"/>
  <c r="J245" i="2" l="1"/>
  <c r="L244" i="2"/>
  <c r="J246" i="2" l="1"/>
  <c r="L245" i="2"/>
  <c r="J247" i="2" l="1"/>
  <c r="L246" i="2"/>
  <c r="J248" i="2" l="1"/>
  <c r="L247" i="2"/>
  <c r="J249" i="2" l="1"/>
  <c r="L248" i="2"/>
  <c r="J250" i="2" l="1"/>
  <c r="L249" i="2"/>
  <c r="J251" i="2" l="1"/>
  <c r="L250" i="2"/>
  <c r="J252" i="2" l="1"/>
  <c r="L251" i="2"/>
  <c r="J253" i="2" l="1"/>
  <c r="L252" i="2"/>
  <c r="J254" i="2" l="1"/>
  <c r="L253" i="2"/>
  <c r="J255" i="2" l="1"/>
  <c r="L254" i="2"/>
  <c r="J256" i="2" l="1"/>
  <c r="L255" i="2"/>
  <c r="J257" i="2" l="1"/>
  <c r="L256" i="2"/>
  <c r="J258" i="2" l="1"/>
  <c r="L257" i="2"/>
  <c r="J259" i="2" l="1"/>
  <c r="L258" i="2"/>
  <c r="J260" i="2" l="1"/>
  <c r="L259" i="2"/>
  <c r="J261" i="2" l="1"/>
  <c r="L260" i="2"/>
  <c r="J262" i="2" l="1"/>
  <c r="L261" i="2"/>
  <c r="J263" i="2" l="1"/>
  <c r="L262" i="2"/>
  <c r="J264" i="2" l="1"/>
  <c r="L263" i="2"/>
  <c r="J265" i="2" l="1"/>
  <c r="L264" i="2"/>
  <c r="J266" i="2" l="1"/>
  <c r="L265" i="2"/>
  <c r="J267" i="2" l="1"/>
  <c r="L266" i="2"/>
  <c r="J268" i="2" l="1"/>
  <c r="L267" i="2"/>
  <c r="J269" i="2" l="1"/>
  <c r="L268" i="2"/>
  <c r="J270" i="2" l="1"/>
  <c r="L269" i="2"/>
  <c r="J271" i="2" l="1"/>
  <c r="L270" i="2"/>
  <c r="J272" i="2" l="1"/>
  <c r="L271" i="2"/>
  <c r="J273" i="2" l="1"/>
  <c r="L272" i="2"/>
  <c r="J274" i="2" l="1"/>
  <c r="L273" i="2"/>
  <c r="J275" i="2" l="1"/>
  <c r="L274" i="2"/>
  <c r="J276" i="2" l="1"/>
  <c r="L275" i="2"/>
  <c r="J277" i="2" l="1"/>
  <c r="L276" i="2"/>
  <c r="J278" i="2" l="1"/>
  <c r="L277" i="2"/>
  <c r="J279" i="2" l="1"/>
  <c r="L278" i="2"/>
  <c r="J280" i="2" l="1"/>
  <c r="L279" i="2"/>
  <c r="J281" i="2" l="1"/>
  <c r="L280" i="2"/>
  <c r="J282" i="2" l="1"/>
  <c r="L281" i="2"/>
  <c r="J283" i="2" l="1"/>
  <c r="L282" i="2"/>
  <c r="J284" i="2" l="1"/>
  <c r="L283" i="2"/>
  <c r="J285" i="2" l="1"/>
  <c r="L284" i="2"/>
  <c r="J286" i="2" l="1"/>
  <c r="L285" i="2"/>
  <c r="J287" i="2" l="1"/>
  <c r="L286" i="2"/>
  <c r="J288" i="2" l="1"/>
  <c r="L287" i="2"/>
  <c r="J289" i="2" l="1"/>
  <c r="L288" i="2"/>
  <c r="J290" i="2" l="1"/>
  <c r="L289" i="2"/>
  <c r="J291" i="2" l="1"/>
  <c r="L290" i="2"/>
  <c r="J292" i="2" l="1"/>
  <c r="L291" i="2"/>
  <c r="J293" i="2" l="1"/>
  <c r="L292" i="2"/>
  <c r="J294" i="2" l="1"/>
  <c r="L293" i="2"/>
  <c r="J295" i="2" l="1"/>
  <c r="L294" i="2"/>
  <c r="J296" i="2" l="1"/>
  <c r="L295" i="2"/>
  <c r="J297" i="2" l="1"/>
  <c r="L296" i="2"/>
  <c r="J298" i="2" l="1"/>
  <c r="L297" i="2"/>
  <c r="J299" i="2" l="1"/>
  <c r="L298" i="2"/>
  <c r="J300" i="2" l="1"/>
  <c r="L299" i="2"/>
  <c r="J301" i="2" l="1"/>
  <c r="L300" i="2"/>
  <c r="J302" i="2" l="1"/>
  <c r="L301" i="2"/>
  <c r="J303" i="2" l="1"/>
  <c r="L302" i="2"/>
  <c r="J304" i="2" l="1"/>
  <c r="L303" i="2"/>
  <c r="J305" i="2" l="1"/>
  <c r="L304" i="2"/>
  <c r="J306" i="2" l="1"/>
  <c r="L305" i="2"/>
  <c r="J307" i="2" l="1"/>
  <c r="L306" i="2"/>
  <c r="J308" i="2" l="1"/>
  <c r="L307" i="2"/>
  <c r="J309" i="2" l="1"/>
  <c r="L308" i="2"/>
  <c r="J310" i="2" l="1"/>
  <c r="L309" i="2"/>
  <c r="J311" i="2" l="1"/>
  <c r="L310" i="2"/>
  <c r="J312" i="2" l="1"/>
  <c r="L311" i="2"/>
  <c r="J313" i="2" l="1"/>
  <c r="L312" i="2"/>
  <c r="J314" i="2" l="1"/>
  <c r="L313" i="2"/>
  <c r="J315" i="2" l="1"/>
  <c r="L314" i="2"/>
  <c r="J316" i="2" l="1"/>
  <c r="L315" i="2"/>
  <c r="J317" i="2" l="1"/>
  <c r="L316" i="2"/>
  <c r="J318" i="2" l="1"/>
  <c r="L317" i="2"/>
  <c r="J319" i="2" l="1"/>
  <c r="L318" i="2"/>
  <c r="J320" i="2" l="1"/>
  <c r="L319" i="2"/>
  <c r="J321" i="2" l="1"/>
  <c r="L320" i="2"/>
  <c r="J322" i="2" l="1"/>
  <c r="L321" i="2"/>
  <c r="J323" i="2" l="1"/>
  <c r="L322" i="2"/>
  <c r="J324" i="2" l="1"/>
  <c r="L323" i="2"/>
  <c r="J325" i="2" l="1"/>
  <c r="L324" i="2"/>
  <c r="J326" i="2" l="1"/>
  <c r="L325" i="2"/>
  <c r="J327" i="2" l="1"/>
  <c r="L326" i="2"/>
  <c r="J328" i="2" l="1"/>
  <c r="L327" i="2"/>
  <c r="J329" i="2" l="1"/>
  <c r="L328" i="2"/>
  <c r="J330" i="2" l="1"/>
  <c r="L329" i="2"/>
  <c r="J331" i="2" l="1"/>
  <c r="L330" i="2"/>
  <c r="J332" i="2" l="1"/>
  <c r="L331" i="2"/>
  <c r="J333" i="2" l="1"/>
  <c r="L332" i="2"/>
  <c r="J334" i="2" l="1"/>
  <c r="L333" i="2"/>
  <c r="J335" i="2" l="1"/>
  <c r="L334" i="2"/>
  <c r="J336" i="2" l="1"/>
  <c r="L335" i="2"/>
  <c r="J337" i="2" l="1"/>
  <c r="L336" i="2"/>
  <c r="J338" i="2" l="1"/>
  <c r="L337" i="2"/>
  <c r="J339" i="2" l="1"/>
  <c r="L338" i="2"/>
  <c r="J340" i="2" l="1"/>
  <c r="L339" i="2"/>
  <c r="J341" i="2" l="1"/>
  <c r="L340" i="2"/>
  <c r="J342" i="2" l="1"/>
  <c r="L341" i="2"/>
  <c r="J343" i="2" l="1"/>
  <c r="L342" i="2"/>
  <c r="J344" i="2" l="1"/>
  <c r="L343" i="2"/>
  <c r="J345" i="2" l="1"/>
  <c r="L344" i="2"/>
  <c r="J346" i="2" l="1"/>
  <c r="L345" i="2"/>
  <c r="J347" i="2" l="1"/>
  <c r="L346" i="2"/>
  <c r="J348" i="2" l="1"/>
  <c r="L347" i="2"/>
  <c r="J349" i="2" l="1"/>
  <c r="L348" i="2"/>
  <c r="J350" i="2" l="1"/>
  <c r="L349" i="2"/>
  <c r="J351" i="2" l="1"/>
  <c r="L350" i="2"/>
  <c r="J352" i="2" l="1"/>
  <c r="L351" i="2"/>
  <c r="J353" i="2" l="1"/>
  <c r="L352" i="2"/>
  <c r="J354" i="2" l="1"/>
  <c r="L353" i="2"/>
  <c r="J355" i="2" l="1"/>
  <c r="L354" i="2"/>
  <c r="J356" i="2" l="1"/>
  <c r="L355" i="2"/>
  <c r="J357" i="2" l="1"/>
  <c r="L356" i="2"/>
  <c r="J358" i="2" l="1"/>
  <c r="L357" i="2"/>
  <c r="J359" i="2" l="1"/>
  <c r="L358" i="2"/>
  <c r="J360" i="2" l="1"/>
  <c r="L359" i="2"/>
  <c r="J361" i="2" l="1"/>
  <c r="L360" i="2"/>
  <c r="J362" i="2" l="1"/>
  <c r="L361" i="2"/>
  <c r="J363" i="2" l="1"/>
  <c r="L362" i="2"/>
  <c r="J364" i="2" l="1"/>
  <c r="L363" i="2"/>
  <c r="J365" i="2" l="1"/>
  <c r="L364" i="2"/>
  <c r="J366" i="2" l="1"/>
  <c r="L365" i="2"/>
  <c r="J367" i="2" l="1"/>
  <c r="L366" i="2"/>
  <c r="J368" i="2" l="1"/>
  <c r="L367" i="2"/>
  <c r="J369" i="2" l="1"/>
  <c r="L368" i="2"/>
  <c r="J370" i="2" l="1"/>
  <c r="L369" i="2"/>
  <c r="J371" i="2" l="1"/>
  <c r="L370" i="2"/>
  <c r="J372" i="2" l="1"/>
  <c r="L371" i="2"/>
  <c r="J373" i="2" l="1"/>
  <c r="L372" i="2"/>
  <c r="J374" i="2" l="1"/>
  <c r="L373" i="2"/>
  <c r="J375" i="2" l="1"/>
  <c r="L374" i="2"/>
  <c r="J376" i="2" l="1"/>
  <c r="L375" i="2"/>
  <c r="J377" i="2" l="1"/>
  <c r="L376" i="2"/>
  <c r="J378" i="2" l="1"/>
  <c r="L377" i="2"/>
  <c r="J379" i="2" l="1"/>
  <c r="L378" i="2"/>
  <c r="J380" i="2" l="1"/>
  <c r="L379" i="2"/>
  <c r="J381" i="2" l="1"/>
  <c r="L380" i="2"/>
  <c r="J382" i="2" l="1"/>
  <c r="L381" i="2"/>
  <c r="J383" i="2" l="1"/>
  <c r="L382" i="2"/>
  <c r="J384" i="2" l="1"/>
  <c r="L383" i="2"/>
  <c r="J385" i="2" l="1"/>
  <c r="L384" i="2"/>
  <c r="J386" i="2" l="1"/>
  <c r="L385" i="2"/>
  <c r="J387" i="2" l="1"/>
  <c r="L386" i="2"/>
  <c r="J388" i="2" l="1"/>
  <c r="L387" i="2"/>
  <c r="J389" i="2" l="1"/>
  <c r="L388" i="2"/>
  <c r="J390" i="2" l="1"/>
  <c r="L389" i="2"/>
  <c r="J391" i="2" l="1"/>
  <c r="L390" i="2"/>
  <c r="J392" i="2" l="1"/>
  <c r="L391" i="2"/>
  <c r="J393" i="2" l="1"/>
  <c r="L392" i="2"/>
  <c r="J394" i="2" l="1"/>
  <c r="L393" i="2"/>
  <c r="J395" i="2" l="1"/>
  <c r="L394" i="2"/>
  <c r="J396" i="2" l="1"/>
  <c r="L395" i="2"/>
  <c r="J397" i="2" l="1"/>
  <c r="L396" i="2"/>
  <c r="J398" i="2" l="1"/>
  <c r="L397" i="2"/>
  <c r="J399" i="2" l="1"/>
  <c r="L398" i="2"/>
  <c r="J400" i="2" l="1"/>
  <c r="L399" i="2"/>
  <c r="J401" i="2" l="1"/>
  <c r="L400" i="2"/>
  <c r="J402" i="2" l="1"/>
  <c r="L401" i="2"/>
  <c r="J403" i="2" l="1"/>
  <c r="L402" i="2"/>
  <c r="J404" i="2" l="1"/>
  <c r="L403" i="2"/>
  <c r="J405" i="2" l="1"/>
  <c r="L404" i="2"/>
  <c r="J406" i="2" l="1"/>
  <c r="L405" i="2"/>
  <c r="J407" i="2" l="1"/>
  <c r="L406" i="2"/>
  <c r="J408" i="2" l="1"/>
  <c r="L407" i="2"/>
  <c r="J409" i="2" l="1"/>
  <c r="L408" i="2"/>
  <c r="J410" i="2" l="1"/>
  <c r="L409" i="2"/>
  <c r="J411" i="2" l="1"/>
  <c r="L410" i="2"/>
  <c r="J412" i="2" l="1"/>
  <c r="L411" i="2"/>
  <c r="J413" i="2" l="1"/>
  <c r="L412" i="2"/>
  <c r="J414" i="2" l="1"/>
  <c r="L413" i="2"/>
  <c r="J415" i="2" l="1"/>
  <c r="L414" i="2"/>
  <c r="J416" i="2" l="1"/>
  <c r="L415" i="2"/>
  <c r="J417" i="2" l="1"/>
  <c r="L416" i="2"/>
  <c r="J418" i="2" l="1"/>
  <c r="L417" i="2"/>
  <c r="J419" i="2" l="1"/>
  <c r="L418" i="2"/>
  <c r="J420" i="2" l="1"/>
  <c r="L419" i="2"/>
  <c r="J421" i="2" l="1"/>
  <c r="L420" i="2"/>
  <c r="J422" i="2" l="1"/>
  <c r="L421" i="2"/>
  <c r="J423" i="2" l="1"/>
  <c r="L422" i="2"/>
  <c r="J424" i="2" l="1"/>
  <c r="L423" i="2"/>
  <c r="J425" i="2" l="1"/>
  <c r="L424" i="2"/>
  <c r="J426" i="2" l="1"/>
  <c r="L425" i="2"/>
  <c r="J427" i="2" l="1"/>
  <c r="L426" i="2"/>
  <c r="J428" i="2" l="1"/>
  <c r="L427" i="2"/>
  <c r="J429" i="2" l="1"/>
  <c r="L428" i="2"/>
  <c r="J430" i="2" l="1"/>
  <c r="L429" i="2"/>
  <c r="J431" i="2" l="1"/>
  <c r="L430" i="2"/>
  <c r="J432" i="2" l="1"/>
  <c r="L431" i="2"/>
  <c r="J433" i="2" l="1"/>
  <c r="L432" i="2"/>
  <c r="J434" i="2" l="1"/>
  <c r="L433" i="2"/>
  <c r="J435" i="2" l="1"/>
  <c r="L434" i="2"/>
  <c r="J436" i="2" l="1"/>
  <c r="L435" i="2"/>
  <c r="J437" i="2" l="1"/>
  <c r="L436" i="2"/>
  <c r="J438" i="2" l="1"/>
  <c r="L437" i="2"/>
  <c r="J439" i="2" l="1"/>
  <c r="L438" i="2"/>
  <c r="J440" i="2" l="1"/>
  <c r="L439" i="2"/>
  <c r="J441" i="2" l="1"/>
  <c r="L440" i="2"/>
  <c r="J442" i="2" l="1"/>
  <c r="L441" i="2"/>
  <c r="J443" i="2" l="1"/>
  <c r="L442" i="2"/>
  <c r="J444" i="2" l="1"/>
  <c r="L443" i="2"/>
  <c r="J445" i="2" l="1"/>
  <c r="L444" i="2"/>
  <c r="J446" i="2" l="1"/>
  <c r="L445" i="2"/>
  <c r="J447" i="2" l="1"/>
  <c r="L446" i="2"/>
  <c r="J448" i="2" l="1"/>
  <c r="L447" i="2"/>
  <c r="J449" i="2" l="1"/>
  <c r="L448" i="2"/>
  <c r="J450" i="2" l="1"/>
  <c r="L449" i="2"/>
  <c r="J451" i="2" l="1"/>
  <c r="L450" i="2"/>
  <c r="J452" i="2" l="1"/>
  <c r="L451" i="2"/>
  <c r="J453" i="2" l="1"/>
  <c r="L452" i="2"/>
  <c r="J454" i="2" l="1"/>
  <c r="L453" i="2"/>
  <c r="J455" i="2" l="1"/>
  <c r="L454" i="2"/>
  <c r="J456" i="2" l="1"/>
  <c r="L455" i="2"/>
  <c r="J457" i="2" l="1"/>
  <c r="L456" i="2"/>
  <c r="J458" i="2" l="1"/>
  <c r="L457" i="2"/>
  <c r="J459" i="2" l="1"/>
  <c r="L458" i="2"/>
  <c r="J460" i="2" l="1"/>
  <c r="L459" i="2"/>
  <c r="J461" i="2" l="1"/>
  <c r="L460" i="2"/>
  <c r="J462" i="2" l="1"/>
  <c r="L461" i="2"/>
  <c r="J463" i="2" l="1"/>
  <c r="L462" i="2"/>
  <c r="J464" i="2" l="1"/>
  <c r="L463" i="2"/>
  <c r="J465" i="2" l="1"/>
  <c r="L464" i="2"/>
  <c r="J466" i="2" l="1"/>
  <c r="L465" i="2"/>
  <c r="J467" i="2" l="1"/>
  <c r="L466" i="2"/>
  <c r="J468" i="2" l="1"/>
  <c r="L467" i="2"/>
  <c r="J469" i="2" l="1"/>
  <c r="L468" i="2"/>
  <c r="J470" i="2" l="1"/>
  <c r="L469" i="2"/>
  <c r="J471" i="2" l="1"/>
  <c r="L470" i="2"/>
  <c r="J472" i="2" l="1"/>
  <c r="L471" i="2"/>
  <c r="J473" i="2" l="1"/>
  <c r="L472" i="2"/>
  <c r="J474" i="2" l="1"/>
  <c r="L473" i="2"/>
  <c r="J475" i="2" l="1"/>
  <c r="L474" i="2"/>
  <c r="J476" i="2" l="1"/>
  <c r="L475" i="2"/>
  <c r="J477" i="2" l="1"/>
  <c r="L476" i="2"/>
  <c r="J478" i="2" l="1"/>
  <c r="L477" i="2"/>
  <c r="J479" i="2" l="1"/>
  <c r="L478" i="2"/>
  <c r="J480" i="2" l="1"/>
  <c r="L479" i="2"/>
  <c r="J481" i="2" l="1"/>
  <c r="L480" i="2"/>
  <c r="J482" i="2" l="1"/>
  <c r="L481" i="2"/>
  <c r="J483" i="2" l="1"/>
  <c r="L482" i="2"/>
  <c r="J484" i="2" l="1"/>
  <c r="L483" i="2"/>
  <c r="J485" i="2" l="1"/>
  <c r="L484" i="2"/>
  <c r="J486" i="2" l="1"/>
  <c r="L485" i="2"/>
  <c r="J487" i="2" l="1"/>
  <c r="L486" i="2"/>
  <c r="J488" i="2" l="1"/>
  <c r="L487" i="2"/>
  <c r="J489" i="2" l="1"/>
  <c r="L488" i="2"/>
  <c r="J490" i="2" l="1"/>
  <c r="L489" i="2"/>
  <c r="J491" i="2" l="1"/>
  <c r="L490" i="2"/>
  <c r="J492" i="2" l="1"/>
  <c r="L491" i="2"/>
  <c r="J493" i="2" l="1"/>
  <c r="L492" i="2"/>
  <c r="J494" i="2" l="1"/>
  <c r="L493" i="2"/>
  <c r="J495" i="2" l="1"/>
  <c r="L494" i="2"/>
  <c r="J496" i="2" l="1"/>
  <c r="L495" i="2"/>
  <c r="J497" i="2" l="1"/>
  <c r="L496" i="2"/>
  <c r="J498" i="2" l="1"/>
  <c r="L497" i="2"/>
  <c r="J499" i="2" l="1"/>
  <c r="L498" i="2"/>
  <c r="J500" i="2" l="1"/>
  <c r="L499" i="2"/>
  <c r="J501" i="2" l="1"/>
  <c r="L500" i="2"/>
  <c r="J502" i="2" l="1"/>
  <c r="L501" i="2"/>
  <c r="L502" i="2" l="1"/>
  <c r="B2" i="10" s="1"/>
</calcChain>
</file>

<file path=xl/sharedStrings.xml><?xml version="1.0" encoding="utf-8"?>
<sst xmlns="http://schemas.openxmlformats.org/spreadsheetml/2006/main" count="34" uniqueCount="34">
  <si>
    <t>Fast MA Window</t>
  </si>
  <si>
    <t>Slow MA Window</t>
  </si>
  <si>
    <t>Transaction Cost</t>
  </si>
  <si>
    <t>Initial Capital</t>
  </si>
  <si>
    <t>Date</t>
  </si>
  <si>
    <t>Close</t>
  </si>
  <si>
    <t>Fast MA</t>
  </si>
  <si>
    <t>Slow MA</t>
  </si>
  <si>
    <t>Signal</t>
  </si>
  <si>
    <t>Position</t>
  </si>
  <si>
    <t>Market Return</t>
  </si>
  <si>
    <t>Strategy Return</t>
  </si>
  <si>
    <t>Strategy Equity</t>
  </si>
  <si>
    <t>Label</t>
  </si>
  <si>
    <t>Value</t>
  </si>
  <si>
    <t>Metric</t>
  </si>
  <si>
    <t>Formula</t>
  </si>
  <si>
    <t>Total Strategy Return</t>
  </si>
  <si>
    <t>Total Buy &amp; Hold Return</t>
  </si>
  <si>
    <t>Sr number</t>
  </si>
  <si>
    <t>Trade flag</t>
  </si>
  <si>
    <t>Strategy Value</t>
  </si>
  <si>
    <t>Buy &amp; Hold Value</t>
  </si>
  <si>
    <t>Total days</t>
  </si>
  <si>
    <t>Number of transactions</t>
  </si>
  <si>
    <t>Number of days in share</t>
  </si>
  <si>
    <t>Sharpe Ratio (Strategy)</t>
  </si>
  <si>
    <t>Sharpe Ratio (Market)</t>
  </si>
  <si>
    <t>Annualized Volatility (Strategy)</t>
  </si>
  <si>
    <t>Annualized Volatility (Market)</t>
  </si>
  <si>
    <t>`</t>
  </si>
  <si>
    <t>Ticker</t>
  </si>
  <si>
    <t>MSFT</t>
  </si>
  <si>
    <t>Max drawdown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</si>
</sst>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  <xf numFmtId="0" fontId="1" fillId="0" borderId="0" xfId="0" applyFont="1"/>
    <xf numFmtId="14" fontId="3" fillId="0" borderId="0" xfId="0" applyNumberFormat="1" applyFont="1" applyAlignment="1">
      <alignment horizontal="center" vertical="top"/>
    </xf>
    <xf numFmtId="10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10" fontId="0" fillId="0" borderId="1" xfId="1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MA strategy backtesting</a:t>
            </a:r>
            <a:r>
              <a:rPr lang="en-IN" baseline="0"/>
              <a:t> </a:t>
            </a:r>
            <a:r>
              <a:rPr lang="en-IN"/>
              <a:t>MSFT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Backtest!$L$1</c:f>
              <c:strCache>
                <c:ptCount val="1"/>
                <c:pt idx="0">
                  <c:v>Strategy Value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Backtest!$B$2:$B$753</c:f>
              <c:numCache>
                <c:formatCode>m/d/yyyy</c:formatCode>
                <c:ptCount val="75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45342</c:v>
                </c:pt>
                <c:pt idx="34">
                  <c:v>45343</c:v>
                </c:pt>
                <c:pt idx="35">
                  <c:v>45344</c:v>
                </c:pt>
                <c:pt idx="36">
                  <c:v>45345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45359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45372</c:v>
                </c:pt>
                <c:pt idx="56">
                  <c:v>45373</c:v>
                </c:pt>
                <c:pt idx="57">
                  <c:v>45376</c:v>
                </c:pt>
                <c:pt idx="58">
                  <c:v>45377</c:v>
                </c:pt>
                <c:pt idx="59">
                  <c:v>45378</c:v>
                </c:pt>
                <c:pt idx="60">
                  <c:v>45379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45411</c:v>
                </c:pt>
                <c:pt idx="82">
                  <c:v>45412</c:v>
                </c:pt>
                <c:pt idx="83">
                  <c:v>45413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45421</c:v>
                </c:pt>
                <c:pt idx="90">
                  <c:v>45422</c:v>
                </c:pt>
                <c:pt idx="91">
                  <c:v>45425</c:v>
                </c:pt>
                <c:pt idx="92">
                  <c:v>45426</c:v>
                </c:pt>
                <c:pt idx="93">
                  <c:v>45427</c:v>
                </c:pt>
                <c:pt idx="94">
                  <c:v>45428</c:v>
                </c:pt>
                <c:pt idx="95">
                  <c:v>45429</c:v>
                </c:pt>
                <c:pt idx="96">
                  <c:v>45432</c:v>
                </c:pt>
                <c:pt idx="97">
                  <c:v>45433</c:v>
                </c:pt>
                <c:pt idx="98">
                  <c:v>45434</c:v>
                </c:pt>
                <c:pt idx="99">
                  <c:v>45435</c:v>
                </c:pt>
                <c:pt idx="100">
                  <c:v>45436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45455</c:v>
                </c:pt>
                <c:pt idx="113">
                  <c:v>45456</c:v>
                </c:pt>
                <c:pt idx="114">
                  <c:v>45457</c:v>
                </c:pt>
                <c:pt idx="115">
                  <c:v>45460</c:v>
                </c:pt>
                <c:pt idx="116">
                  <c:v>45461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  <c:pt idx="168">
                  <c:v>45538</c:v>
                </c:pt>
                <c:pt idx="169">
                  <c:v>45539</c:v>
                </c:pt>
                <c:pt idx="170">
                  <c:v>45540</c:v>
                </c:pt>
                <c:pt idx="171">
                  <c:v>45541</c:v>
                </c:pt>
                <c:pt idx="172">
                  <c:v>45544</c:v>
                </c:pt>
                <c:pt idx="173">
                  <c:v>45545</c:v>
                </c:pt>
                <c:pt idx="174">
                  <c:v>45546</c:v>
                </c:pt>
                <c:pt idx="175">
                  <c:v>45547</c:v>
                </c:pt>
                <c:pt idx="176">
                  <c:v>45548</c:v>
                </c:pt>
                <c:pt idx="177">
                  <c:v>45551</c:v>
                </c:pt>
                <c:pt idx="178">
                  <c:v>45552</c:v>
                </c:pt>
                <c:pt idx="179">
                  <c:v>45553</c:v>
                </c:pt>
                <c:pt idx="180">
                  <c:v>45554</c:v>
                </c:pt>
                <c:pt idx="181">
                  <c:v>45555</c:v>
                </c:pt>
                <c:pt idx="182">
                  <c:v>45558</c:v>
                </c:pt>
                <c:pt idx="183">
                  <c:v>45559</c:v>
                </c:pt>
                <c:pt idx="184">
                  <c:v>45560</c:v>
                </c:pt>
                <c:pt idx="185">
                  <c:v>45561</c:v>
                </c:pt>
                <c:pt idx="186">
                  <c:v>45562</c:v>
                </c:pt>
                <c:pt idx="187">
                  <c:v>45565</c:v>
                </c:pt>
                <c:pt idx="188">
                  <c:v>45566</c:v>
                </c:pt>
                <c:pt idx="189">
                  <c:v>45567</c:v>
                </c:pt>
                <c:pt idx="190">
                  <c:v>45568</c:v>
                </c:pt>
                <c:pt idx="191">
                  <c:v>45569</c:v>
                </c:pt>
                <c:pt idx="192">
                  <c:v>45572</c:v>
                </c:pt>
                <c:pt idx="193">
                  <c:v>45573</c:v>
                </c:pt>
                <c:pt idx="194">
                  <c:v>45574</c:v>
                </c:pt>
                <c:pt idx="195">
                  <c:v>45575</c:v>
                </c:pt>
                <c:pt idx="196">
                  <c:v>45576</c:v>
                </c:pt>
                <c:pt idx="197">
                  <c:v>45579</c:v>
                </c:pt>
                <c:pt idx="198">
                  <c:v>45580</c:v>
                </c:pt>
                <c:pt idx="199">
                  <c:v>45581</c:v>
                </c:pt>
                <c:pt idx="200">
                  <c:v>45582</c:v>
                </c:pt>
                <c:pt idx="201">
                  <c:v>45583</c:v>
                </c:pt>
                <c:pt idx="202">
                  <c:v>45586</c:v>
                </c:pt>
                <c:pt idx="203">
                  <c:v>45587</c:v>
                </c:pt>
                <c:pt idx="204">
                  <c:v>45588</c:v>
                </c:pt>
                <c:pt idx="205">
                  <c:v>45589</c:v>
                </c:pt>
                <c:pt idx="206">
                  <c:v>45590</c:v>
                </c:pt>
                <c:pt idx="207">
                  <c:v>45593</c:v>
                </c:pt>
                <c:pt idx="208">
                  <c:v>45594</c:v>
                </c:pt>
                <c:pt idx="209">
                  <c:v>45595</c:v>
                </c:pt>
                <c:pt idx="210">
                  <c:v>45596</c:v>
                </c:pt>
                <c:pt idx="211">
                  <c:v>45597</c:v>
                </c:pt>
                <c:pt idx="212">
                  <c:v>45600</c:v>
                </c:pt>
                <c:pt idx="213">
                  <c:v>45601</c:v>
                </c:pt>
                <c:pt idx="214">
                  <c:v>45602</c:v>
                </c:pt>
                <c:pt idx="215">
                  <c:v>45603</c:v>
                </c:pt>
                <c:pt idx="216">
                  <c:v>45604</c:v>
                </c:pt>
                <c:pt idx="217">
                  <c:v>45607</c:v>
                </c:pt>
                <c:pt idx="218">
                  <c:v>45608</c:v>
                </c:pt>
                <c:pt idx="219">
                  <c:v>45609</c:v>
                </c:pt>
                <c:pt idx="220">
                  <c:v>45610</c:v>
                </c:pt>
                <c:pt idx="221">
                  <c:v>45611</c:v>
                </c:pt>
                <c:pt idx="222">
                  <c:v>45614</c:v>
                </c:pt>
                <c:pt idx="223">
                  <c:v>45615</c:v>
                </c:pt>
                <c:pt idx="224">
                  <c:v>45616</c:v>
                </c:pt>
                <c:pt idx="225">
                  <c:v>45617</c:v>
                </c:pt>
                <c:pt idx="226">
                  <c:v>45618</c:v>
                </c:pt>
                <c:pt idx="227">
                  <c:v>45621</c:v>
                </c:pt>
                <c:pt idx="228">
                  <c:v>45622</c:v>
                </c:pt>
                <c:pt idx="229">
                  <c:v>45623</c:v>
                </c:pt>
                <c:pt idx="230">
                  <c:v>45625</c:v>
                </c:pt>
                <c:pt idx="231">
                  <c:v>45628</c:v>
                </c:pt>
                <c:pt idx="232">
                  <c:v>45629</c:v>
                </c:pt>
                <c:pt idx="233">
                  <c:v>45630</c:v>
                </c:pt>
                <c:pt idx="234">
                  <c:v>45631</c:v>
                </c:pt>
                <c:pt idx="235">
                  <c:v>45632</c:v>
                </c:pt>
                <c:pt idx="236">
                  <c:v>45635</c:v>
                </c:pt>
                <c:pt idx="237">
                  <c:v>45636</c:v>
                </c:pt>
                <c:pt idx="238">
                  <c:v>45637</c:v>
                </c:pt>
                <c:pt idx="239">
                  <c:v>45638</c:v>
                </c:pt>
                <c:pt idx="240">
                  <c:v>45639</c:v>
                </c:pt>
                <c:pt idx="241">
                  <c:v>45642</c:v>
                </c:pt>
                <c:pt idx="242">
                  <c:v>45643</c:v>
                </c:pt>
                <c:pt idx="243">
                  <c:v>45644</c:v>
                </c:pt>
                <c:pt idx="244">
                  <c:v>45645</c:v>
                </c:pt>
                <c:pt idx="245">
                  <c:v>45646</c:v>
                </c:pt>
                <c:pt idx="246">
                  <c:v>45649</c:v>
                </c:pt>
                <c:pt idx="247">
                  <c:v>45650</c:v>
                </c:pt>
                <c:pt idx="248">
                  <c:v>45652</c:v>
                </c:pt>
                <c:pt idx="249">
                  <c:v>45653</c:v>
                </c:pt>
                <c:pt idx="250">
                  <c:v>45656</c:v>
                </c:pt>
                <c:pt idx="251">
                  <c:v>45657</c:v>
                </c:pt>
                <c:pt idx="252">
                  <c:v>45659</c:v>
                </c:pt>
                <c:pt idx="253">
                  <c:v>45660</c:v>
                </c:pt>
                <c:pt idx="254">
                  <c:v>45663</c:v>
                </c:pt>
                <c:pt idx="255">
                  <c:v>45664</c:v>
                </c:pt>
                <c:pt idx="256">
                  <c:v>45665</c:v>
                </c:pt>
                <c:pt idx="257">
                  <c:v>45667</c:v>
                </c:pt>
                <c:pt idx="258">
                  <c:v>45670</c:v>
                </c:pt>
                <c:pt idx="259">
                  <c:v>45671</c:v>
                </c:pt>
                <c:pt idx="260">
                  <c:v>45672</c:v>
                </c:pt>
                <c:pt idx="261">
                  <c:v>45673</c:v>
                </c:pt>
                <c:pt idx="262">
                  <c:v>45674</c:v>
                </c:pt>
                <c:pt idx="263">
                  <c:v>45678</c:v>
                </c:pt>
                <c:pt idx="264">
                  <c:v>45679</c:v>
                </c:pt>
                <c:pt idx="265">
                  <c:v>45680</c:v>
                </c:pt>
                <c:pt idx="266">
                  <c:v>45681</c:v>
                </c:pt>
                <c:pt idx="267">
                  <c:v>45684</c:v>
                </c:pt>
                <c:pt idx="268">
                  <c:v>45685</c:v>
                </c:pt>
                <c:pt idx="269">
                  <c:v>45686</c:v>
                </c:pt>
                <c:pt idx="270">
                  <c:v>45687</c:v>
                </c:pt>
                <c:pt idx="271">
                  <c:v>45688</c:v>
                </c:pt>
                <c:pt idx="272">
                  <c:v>45691</c:v>
                </c:pt>
                <c:pt idx="273">
                  <c:v>45692</c:v>
                </c:pt>
                <c:pt idx="274">
                  <c:v>45693</c:v>
                </c:pt>
                <c:pt idx="275">
                  <c:v>45694</c:v>
                </c:pt>
                <c:pt idx="276">
                  <c:v>45695</c:v>
                </c:pt>
                <c:pt idx="277">
                  <c:v>45698</c:v>
                </c:pt>
                <c:pt idx="278">
                  <c:v>45699</c:v>
                </c:pt>
                <c:pt idx="279">
                  <c:v>45700</c:v>
                </c:pt>
                <c:pt idx="280">
                  <c:v>45701</c:v>
                </c:pt>
                <c:pt idx="281">
                  <c:v>45702</c:v>
                </c:pt>
                <c:pt idx="282">
                  <c:v>45706</c:v>
                </c:pt>
                <c:pt idx="283">
                  <c:v>45707</c:v>
                </c:pt>
                <c:pt idx="284">
                  <c:v>45708</c:v>
                </c:pt>
                <c:pt idx="285">
                  <c:v>45709</c:v>
                </c:pt>
                <c:pt idx="286">
                  <c:v>45712</c:v>
                </c:pt>
                <c:pt idx="287">
                  <c:v>45713</c:v>
                </c:pt>
                <c:pt idx="288">
                  <c:v>45714</c:v>
                </c:pt>
                <c:pt idx="289">
                  <c:v>45715</c:v>
                </c:pt>
                <c:pt idx="290">
                  <c:v>45716</c:v>
                </c:pt>
                <c:pt idx="291">
                  <c:v>45719</c:v>
                </c:pt>
                <c:pt idx="292">
                  <c:v>45720</c:v>
                </c:pt>
                <c:pt idx="293">
                  <c:v>45721</c:v>
                </c:pt>
                <c:pt idx="294">
                  <c:v>45722</c:v>
                </c:pt>
                <c:pt idx="295">
                  <c:v>45723</c:v>
                </c:pt>
                <c:pt idx="296">
                  <c:v>45726</c:v>
                </c:pt>
                <c:pt idx="297">
                  <c:v>45727</c:v>
                </c:pt>
                <c:pt idx="298">
                  <c:v>45728</c:v>
                </c:pt>
                <c:pt idx="299">
                  <c:v>45729</c:v>
                </c:pt>
                <c:pt idx="300">
                  <c:v>45730</c:v>
                </c:pt>
                <c:pt idx="301">
                  <c:v>45733</c:v>
                </c:pt>
                <c:pt idx="302">
                  <c:v>45734</c:v>
                </c:pt>
                <c:pt idx="303">
                  <c:v>45735</c:v>
                </c:pt>
                <c:pt idx="304">
                  <c:v>45736</c:v>
                </c:pt>
                <c:pt idx="305">
                  <c:v>45737</c:v>
                </c:pt>
                <c:pt idx="306">
                  <c:v>45740</c:v>
                </c:pt>
                <c:pt idx="307">
                  <c:v>45741</c:v>
                </c:pt>
                <c:pt idx="308">
                  <c:v>45742</c:v>
                </c:pt>
                <c:pt idx="309">
                  <c:v>45743</c:v>
                </c:pt>
                <c:pt idx="310">
                  <c:v>45744</c:v>
                </c:pt>
                <c:pt idx="311">
                  <c:v>45747</c:v>
                </c:pt>
                <c:pt idx="312">
                  <c:v>45748</c:v>
                </c:pt>
                <c:pt idx="313">
                  <c:v>45749</c:v>
                </c:pt>
                <c:pt idx="314">
                  <c:v>45750</c:v>
                </c:pt>
                <c:pt idx="315">
                  <c:v>45751</c:v>
                </c:pt>
                <c:pt idx="316">
                  <c:v>45754</c:v>
                </c:pt>
                <c:pt idx="317">
                  <c:v>45755</c:v>
                </c:pt>
                <c:pt idx="318">
                  <c:v>45756</c:v>
                </c:pt>
                <c:pt idx="319">
                  <c:v>45757</c:v>
                </c:pt>
                <c:pt idx="320">
                  <c:v>45758</c:v>
                </c:pt>
                <c:pt idx="321">
                  <c:v>45761</c:v>
                </c:pt>
                <c:pt idx="322">
                  <c:v>45762</c:v>
                </c:pt>
                <c:pt idx="323">
                  <c:v>45763</c:v>
                </c:pt>
                <c:pt idx="324">
                  <c:v>45764</c:v>
                </c:pt>
                <c:pt idx="325">
                  <c:v>45768</c:v>
                </c:pt>
                <c:pt idx="326">
                  <c:v>45769</c:v>
                </c:pt>
                <c:pt idx="327">
                  <c:v>45770</c:v>
                </c:pt>
                <c:pt idx="328">
                  <c:v>45771</c:v>
                </c:pt>
                <c:pt idx="329">
                  <c:v>45772</c:v>
                </c:pt>
                <c:pt idx="330">
                  <c:v>45775</c:v>
                </c:pt>
                <c:pt idx="331">
                  <c:v>45776</c:v>
                </c:pt>
                <c:pt idx="332">
                  <c:v>45777</c:v>
                </c:pt>
                <c:pt idx="333">
                  <c:v>45778</c:v>
                </c:pt>
                <c:pt idx="334">
                  <c:v>45779</c:v>
                </c:pt>
                <c:pt idx="335">
                  <c:v>45782</c:v>
                </c:pt>
                <c:pt idx="336">
                  <c:v>45783</c:v>
                </c:pt>
                <c:pt idx="337">
                  <c:v>45784</c:v>
                </c:pt>
                <c:pt idx="338">
                  <c:v>45785</c:v>
                </c:pt>
                <c:pt idx="339">
                  <c:v>45786</c:v>
                </c:pt>
                <c:pt idx="340">
                  <c:v>45789</c:v>
                </c:pt>
                <c:pt idx="341">
                  <c:v>45790</c:v>
                </c:pt>
                <c:pt idx="342">
                  <c:v>45791</c:v>
                </c:pt>
                <c:pt idx="343">
                  <c:v>45792</c:v>
                </c:pt>
                <c:pt idx="344">
                  <c:v>45793</c:v>
                </c:pt>
                <c:pt idx="345">
                  <c:v>45796</c:v>
                </c:pt>
                <c:pt idx="346">
                  <c:v>45797</c:v>
                </c:pt>
                <c:pt idx="347">
                  <c:v>45798</c:v>
                </c:pt>
                <c:pt idx="348">
                  <c:v>45799</c:v>
                </c:pt>
                <c:pt idx="349">
                  <c:v>45800</c:v>
                </c:pt>
                <c:pt idx="350">
                  <c:v>45804</c:v>
                </c:pt>
                <c:pt idx="351">
                  <c:v>45805</c:v>
                </c:pt>
                <c:pt idx="352">
                  <c:v>45806</c:v>
                </c:pt>
                <c:pt idx="353">
                  <c:v>45807</c:v>
                </c:pt>
                <c:pt idx="354">
                  <c:v>45810</c:v>
                </c:pt>
                <c:pt idx="355">
                  <c:v>45811</c:v>
                </c:pt>
                <c:pt idx="356">
                  <c:v>45812</c:v>
                </c:pt>
                <c:pt idx="357">
                  <c:v>45813</c:v>
                </c:pt>
                <c:pt idx="358">
                  <c:v>45814</c:v>
                </c:pt>
                <c:pt idx="359">
                  <c:v>45817</c:v>
                </c:pt>
                <c:pt idx="360">
                  <c:v>45818</c:v>
                </c:pt>
                <c:pt idx="361">
                  <c:v>45819</c:v>
                </c:pt>
                <c:pt idx="362">
                  <c:v>45820</c:v>
                </c:pt>
                <c:pt idx="363">
                  <c:v>45821</c:v>
                </c:pt>
                <c:pt idx="364">
                  <c:v>45824</c:v>
                </c:pt>
                <c:pt idx="365">
                  <c:v>45825</c:v>
                </c:pt>
                <c:pt idx="366">
                  <c:v>45826</c:v>
                </c:pt>
                <c:pt idx="367">
                  <c:v>45828</c:v>
                </c:pt>
                <c:pt idx="368">
                  <c:v>45831</c:v>
                </c:pt>
                <c:pt idx="369">
                  <c:v>45832</c:v>
                </c:pt>
                <c:pt idx="370">
                  <c:v>45833</c:v>
                </c:pt>
                <c:pt idx="371">
                  <c:v>45834</c:v>
                </c:pt>
                <c:pt idx="372">
                  <c:v>45835</c:v>
                </c:pt>
                <c:pt idx="373">
                  <c:v>45838</c:v>
                </c:pt>
                <c:pt idx="374">
                  <c:v>45839</c:v>
                </c:pt>
                <c:pt idx="375">
                  <c:v>45840</c:v>
                </c:pt>
                <c:pt idx="376">
                  <c:v>45841</c:v>
                </c:pt>
                <c:pt idx="377">
                  <c:v>45845</c:v>
                </c:pt>
                <c:pt idx="378">
                  <c:v>45846</c:v>
                </c:pt>
                <c:pt idx="379">
                  <c:v>45847</c:v>
                </c:pt>
                <c:pt idx="380">
                  <c:v>45848</c:v>
                </c:pt>
                <c:pt idx="381">
                  <c:v>45849</c:v>
                </c:pt>
                <c:pt idx="382">
                  <c:v>45852</c:v>
                </c:pt>
                <c:pt idx="383">
                  <c:v>45853</c:v>
                </c:pt>
                <c:pt idx="384">
                  <c:v>45854</c:v>
                </c:pt>
                <c:pt idx="385">
                  <c:v>45855</c:v>
                </c:pt>
                <c:pt idx="386">
                  <c:v>45856</c:v>
                </c:pt>
                <c:pt idx="387">
                  <c:v>45859</c:v>
                </c:pt>
                <c:pt idx="388">
                  <c:v>45860</c:v>
                </c:pt>
                <c:pt idx="389">
                  <c:v>45861</c:v>
                </c:pt>
                <c:pt idx="390">
                  <c:v>45862</c:v>
                </c:pt>
                <c:pt idx="391">
                  <c:v>45863</c:v>
                </c:pt>
                <c:pt idx="392">
                  <c:v>45866</c:v>
                </c:pt>
                <c:pt idx="393">
                  <c:v>45867</c:v>
                </c:pt>
                <c:pt idx="394">
                  <c:v>45868</c:v>
                </c:pt>
                <c:pt idx="395">
                  <c:v>45869</c:v>
                </c:pt>
                <c:pt idx="396">
                  <c:v>45870</c:v>
                </c:pt>
                <c:pt idx="397">
                  <c:v>45873</c:v>
                </c:pt>
                <c:pt idx="398">
                  <c:v>45874</c:v>
                </c:pt>
                <c:pt idx="399">
                  <c:v>45875</c:v>
                </c:pt>
                <c:pt idx="400">
                  <c:v>45876</c:v>
                </c:pt>
                <c:pt idx="401">
                  <c:v>45877</c:v>
                </c:pt>
                <c:pt idx="402">
                  <c:v>45880</c:v>
                </c:pt>
                <c:pt idx="403">
                  <c:v>45881</c:v>
                </c:pt>
                <c:pt idx="404">
                  <c:v>45882</c:v>
                </c:pt>
                <c:pt idx="405">
                  <c:v>45883</c:v>
                </c:pt>
                <c:pt idx="406">
                  <c:v>45884</c:v>
                </c:pt>
                <c:pt idx="407">
                  <c:v>45887</c:v>
                </c:pt>
                <c:pt idx="408">
                  <c:v>45888</c:v>
                </c:pt>
                <c:pt idx="409">
                  <c:v>45889</c:v>
                </c:pt>
                <c:pt idx="410">
                  <c:v>45890</c:v>
                </c:pt>
                <c:pt idx="411">
                  <c:v>45891</c:v>
                </c:pt>
                <c:pt idx="412">
                  <c:v>45894</c:v>
                </c:pt>
                <c:pt idx="413">
                  <c:v>45895</c:v>
                </c:pt>
                <c:pt idx="414">
                  <c:v>45896</c:v>
                </c:pt>
                <c:pt idx="415">
                  <c:v>45897</c:v>
                </c:pt>
                <c:pt idx="416">
                  <c:v>45898</c:v>
                </c:pt>
                <c:pt idx="417">
                  <c:v>45902</c:v>
                </c:pt>
                <c:pt idx="418">
                  <c:v>45903</c:v>
                </c:pt>
                <c:pt idx="419">
                  <c:v>45904</c:v>
                </c:pt>
                <c:pt idx="420">
                  <c:v>45905</c:v>
                </c:pt>
                <c:pt idx="421">
                  <c:v>45908</c:v>
                </c:pt>
                <c:pt idx="422">
                  <c:v>45909</c:v>
                </c:pt>
                <c:pt idx="423">
                  <c:v>45910</c:v>
                </c:pt>
                <c:pt idx="424">
                  <c:v>45911</c:v>
                </c:pt>
                <c:pt idx="425">
                  <c:v>45912</c:v>
                </c:pt>
                <c:pt idx="426">
                  <c:v>45915</c:v>
                </c:pt>
                <c:pt idx="427">
                  <c:v>45916</c:v>
                </c:pt>
                <c:pt idx="428">
                  <c:v>45917</c:v>
                </c:pt>
                <c:pt idx="429">
                  <c:v>45918</c:v>
                </c:pt>
                <c:pt idx="430">
                  <c:v>45919</c:v>
                </c:pt>
                <c:pt idx="431">
                  <c:v>45922</c:v>
                </c:pt>
                <c:pt idx="432">
                  <c:v>45923</c:v>
                </c:pt>
                <c:pt idx="433">
                  <c:v>45924</c:v>
                </c:pt>
                <c:pt idx="434">
                  <c:v>45925</c:v>
                </c:pt>
                <c:pt idx="435">
                  <c:v>45926</c:v>
                </c:pt>
                <c:pt idx="436">
                  <c:v>45929</c:v>
                </c:pt>
                <c:pt idx="437">
                  <c:v>45930</c:v>
                </c:pt>
                <c:pt idx="438">
                  <c:v>45931</c:v>
                </c:pt>
                <c:pt idx="439">
                  <c:v>45932</c:v>
                </c:pt>
                <c:pt idx="440">
                  <c:v>45933</c:v>
                </c:pt>
                <c:pt idx="441">
                  <c:v>45936</c:v>
                </c:pt>
                <c:pt idx="442">
                  <c:v>45937</c:v>
                </c:pt>
                <c:pt idx="443">
                  <c:v>45938</c:v>
                </c:pt>
                <c:pt idx="444">
                  <c:v>45939</c:v>
                </c:pt>
                <c:pt idx="445">
                  <c:v>45940</c:v>
                </c:pt>
                <c:pt idx="446">
                  <c:v>45943</c:v>
                </c:pt>
                <c:pt idx="447">
                  <c:v>45944</c:v>
                </c:pt>
                <c:pt idx="448">
                  <c:v>45945</c:v>
                </c:pt>
                <c:pt idx="449">
                  <c:v>45946</c:v>
                </c:pt>
                <c:pt idx="450">
                  <c:v>45947</c:v>
                </c:pt>
                <c:pt idx="451">
                  <c:v>45950</c:v>
                </c:pt>
                <c:pt idx="452">
                  <c:v>45951</c:v>
                </c:pt>
                <c:pt idx="453">
                  <c:v>45952</c:v>
                </c:pt>
                <c:pt idx="454">
                  <c:v>45953</c:v>
                </c:pt>
                <c:pt idx="455">
                  <c:v>45954</c:v>
                </c:pt>
                <c:pt idx="456">
                  <c:v>45957</c:v>
                </c:pt>
                <c:pt idx="457">
                  <c:v>45958</c:v>
                </c:pt>
                <c:pt idx="458">
                  <c:v>45959</c:v>
                </c:pt>
                <c:pt idx="459">
                  <c:v>45960</c:v>
                </c:pt>
                <c:pt idx="460">
                  <c:v>45961</c:v>
                </c:pt>
                <c:pt idx="461">
                  <c:v>45964</c:v>
                </c:pt>
                <c:pt idx="462">
                  <c:v>45965</c:v>
                </c:pt>
                <c:pt idx="463">
                  <c:v>45966</c:v>
                </c:pt>
                <c:pt idx="464">
                  <c:v>45967</c:v>
                </c:pt>
                <c:pt idx="465">
                  <c:v>45968</c:v>
                </c:pt>
                <c:pt idx="466">
                  <c:v>45971</c:v>
                </c:pt>
                <c:pt idx="467">
                  <c:v>45972</c:v>
                </c:pt>
                <c:pt idx="468">
                  <c:v>45973</c:v>
                </c:pt>
                <c:pt idx="469">
                  <c:v>45974</c:v>
                </c:pt>
                <c:pt idx="470">
                  <c:v>45975</c:v>
                </c:pt>
                <c:pt idx="471">
                  <c:v>45978</c:v>
                </c:pt>
                <c:pt idx="472">
                  <c:v>45979</c:v>
                </c:pt>
                <c:pt idx="473">
                  <c:v>45980</c:v>
                </c:pt>
                <c:pt idx="474">
                  <c:v>45981</c:v>
                </c:pt>
                <c:pt idx="475">
                  <c:v>45982</c:v>
                </c:pt>
                <c:pt idx="476">
                  <c:v>45985</c:v>
                </c:pt>
                <c:pt idx="477">
                  <c:v>45986</c:v>
                </c:pt>
                <c:pt idx="478">
                  <c:v>45987</c:v>
                </c:pt>
                <c:pt idx="479">
                  <c:v>45989</c:v>
                </c:pt>
                <c:pt idx="480">
                  <c:v>45992</c:v>
                </c:pt>
                <c:pt idx="481">
                  <c:v>45993</c:v>
                </c:pt>
                <c:pt idx="482">
                  <c:v>45994</c:v>
                </c:pt>
                <c:pt idx="483">
                  <c:v>45995</c:v>
                </c:pt>
                <c:pt idx="484">
                  <c:v>45996</c:v>
                </c:pt>
                <c:pt idx="485">
                  <c:v>45999</c:v>
                </c:pt>
                <c:pt idx="486">
                  <c:v>46000</c:v>
                </c:pt>
                <c:pt idx="487">
                  <c:v>46001</c:v>
                </c:pt>
                <c:pt idx="488">
                  <c:v>46002</c:v>
                </c:pt>
                <c:pt idx="489">
                  <c:v>46003</c:v>
                </c:pt>
                <c:pt idx="490">
                  <c:v>46006</c:v>
                </c:pt>
                <c:pt idx="491">
                  <c:v>46007</c:v>
                </c:pt>
                <c:pt idx="492">
                  <c:v>46008</c:v>
                </c:pt>
                <c:pt idx="493">
                  <c:v>46009</c:v>
                </c:pt>
                <c:pt idx="494">
                  <c:v>46010</c:v>
                </c:pt>
                <c:pt idx="495">
                  <c:v>46013</c:v>
                </c:pt>
                <c:pt idx="496">
                  <c:v>46014</c:v>
                </c:pt>
                <c:pt idx="497">
                  <c:v>46015</c:v>
                </c:pt>
                <c:pt idx="498">
                  <c:v>46017</c:v>
                </c:pt>
                <c:pt idx="499">
                  <c:v>46020</c:v>
                </c:pt>
                <c:pt idx="500">
                  <c:v>46021</c:v>
                </c:pt>
              </c:numCache>
            </c:numRef>
          </c:cat>
          <c:val>
            <c:numRef>
              <c:f>Backtest!$L$2:$L$753</c:f>
              <c:numCache>
                <c:formatCode>General</c:formatCode>
                <c:ptCount val="75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10188.710095194714</c:v>
                </c:pt>
                <c:pt idx="5">
                  <c:v>10218.627333482629</c:v>
                </c:pt>
                <c:pt idx="6">
                  <c:v>10408.428890761796</c:v>
                </c:pt>
                <c:pt idx="7">
                  <c:v>10459.008332995745</c:v>
                </c:pt>
                <c:pt idx="8">
                  <c:v>10563.426603716998</c:v>
                </c:pt>
                <c:pt idx="9">
                  <c:v>10612.372983949588</c:v>
                </c:pt>
                <c:pt idx="10">
                  <c:v>10590.619317919105</c:v>
                </c:pt>
                <c:pt idx="11">
                  <c:v>10710.264059977428</c:v>
                </c:pt>
                <c:pt idx="12">
                  <c:v>10840.788582816334</c:v>
                </c:pt>
                <c:pt idx="13">
                  <c:v>10782.053937199631</c:v>
                </c:pt>
                <c:pt idx="14">
                  <c:v>10847.042898660631</c:v>
                </c:pt>
                <c:pt idx="15">
                  <c:v>10946.567036689825</c:v>
                </c:pt>
                <c:pt idx="16">
                  <c:v>11009.380547325911</c:v>
                </c:pt>
                <c:pt idx="17">
                  <c:v>10983.820052906492</c:v>
                </c:pt>
                <c:pt idx="18">
                  <c:v>11141.264411098387</c:v>
                </c:pt>
                <c:pt idx="19">
                  <c:v>11110.538589575137</c:v>
                </c:pt>
                <c:pt idx="20">
                  <c:v>10811.149223377532</c:v>
                </c:pt>
                <c:pt idx="21">
                  <c:v>10979.742030105781</c:v>
                </c:pt>
                <c:pt idx="22">
                  <c:v>10979.737030105782</c:v>
                </c:pt>
                <c:pt idx="23">
                  <c:v>10979.742030105781</c:v>
                </c:pt>
                <c:pt idx="24">
                  <c:v>10975.405347289729</c:v>
                </c:pt>
                <c:pt idx="25">
                  <c:v>11207.104658612361</c:v>
                </c:pt>
                <c:pt idx="26">
                  <c:v>11207.099658612362</c:v>
                </c:pt>
                <c:pt idx="27">
                  <c:v>11381.386284762579</c:v>
                </c:pt>
                <c:pt idx="28">
                  <c:v>11238.227569787285</c:v>
                </c:pt>
                <c:pt idx="29">
                  <c:v>10996.284445509298</c:v>
                </c:pt>
                <c:pt idx="30">
                  <c:v>11102.566714438355</c:v>
                </c:pt>
                <c:pt idx="31">
                  <c:v>11102.561714438356</c:v>
                </c:pt>
                <c:pt idx="32">
                  <c:v>11102.566714438355</c:v>
                </c:pt>
                <c:pt idx="33">
                  <c:v>11102.566714438355</c:v>
                </c:pt>
                <c:pt idx="34">
                  <c:v>11102.566714438355</c:v>
                </c:pt>
                <c:pt idx="35">
                  <c:v>11102.566714438355</c:v>
                </c:pt>
                <c:pt idx="36">
                  <c:v>11102.566714438355</c:v>
                </c:pt>
                <c:pt idx="37">
                  <c:v>11026.802703692696</c:v>
                </c:pt>
                <c:pt idx="38">
                  <c:v>11025.184935628056</c:v>
                </c:pt>
                <c:pt idx="39">
                  <c:v>11031.678517321774</c:v>
                </c:pt>
                <c:pt idx="40">
                  <c:v>11031.673517321775</c:v>
                </c:pt>
                <c:pt idx="41">
                  <c:v>11031.678517321774</c:v>
                </c:pt>
                <c:pt idx="42">
                  <c:v>11016.275012423861</c:v>
                </c:pt>
                <c:pt idx="43">
                  <c:v>10690.50641919714</c:v>
                </c:pt>
                <c:pt idx="44">
                  <c:v>10675.636519691243</c:v>
                </c:pt>
                <c:pt idx="45">
                  <c:v>10675.631519691244</c:v>
                </c:pt>
                <c:pt idx="46">
                  <c:v>10675.636519691243</c:v>
                </c:pt>
                <c:pt idx="47">
                  <c:v>10675.636519691243</c:v>
                </c:pt>
                <c:pt idx="48">
                  <c:v>10959.597845006045</c:v>
                </c:pt>
                <c:pt idx="49">
                  <c:v>10959.597845006045</c:v>
                </c:pt>
                <c:pt idx="50">
                  <c:v>11226.787892169585</c:v>
                </c:pt>
                <c:pt idx="51">
                  <c:v>10994.452975461543</c:v>
                </c:pt>
                <c:pt idx="52">
                  <c:v>11018.215318487129</c:v>
                </c:pt>
                <c:pt idx="53">
                  <c:v>11126.201258829813</c:v>
                </c:pt>
                <c:pt idx="54">
                  <c:v>11126.196258829814</c:v>
                </c:pt>
                <c:pt idx="55">
                  <c:v>11234.519313015127</c:v>
                </c:pt>
                <c:pt idx="56">
                  <c:v>11218.04042274168</c:v>
                </c:pt>
                <c:pt idx="57">
                  <c:v>11064.188083835536</c:v>
                </c:pt>
                <c:pt idx="58">
                  <c:v>11032.528304592604</c:v>
                </c:pt>
                <c:pt idx="59">
                  <c:v>11032.523304592605</c:v>
                </c:pt>
                <c:pt idx="60">
                  <c:v>11032.528304592604</c:v>
                </c:pt>
                <c:pt idx="61">
                  <c:v>11032.528304592604</c:v>
                </c:pt>
                <c:pt idx="62">
                  <c:v>11032.528304592604</c:v>
                </c:pt>
                <c:pt idx="63">
                  <c:v>11006.607604916622</c:v>
                </c:pt>
                <c:pt idx="64">
                  <c:v>10939.335539200405</c:v>
                </c:pt>
                <c:pt idx="65">
                  <c:v>10939.330539200406</c:v>
                </c:pt>
                <c:pt idx="66">
                  <c:v>10939.335539200405</c:v>
                </c:pt>
                <c:pt idx="67">
                  <c:v>10982.873866148198</c:v>
                </c:pt>
                <c:pt idx="68">
                  <c:v>10905.070070417281</c:v>
                </c:pt>
                <c:pt idx="69">
                  <c:v>11025.38910741265</c:v>
                </c:pt>
                <c:pt idx="70">
                  <c:v>10870.028791722383</c:v>
                </c:pt>
                <c:pt idx="71">
                  <c:v>10657.215530512072</c:v>
                </c:pt>
                <c:pt idx="72">
                  <c:v>10681.432906854667</c:v>
                </c:pt>
                <c:pt idx="73">
                  <c:v>10681.427906854668</c:v>
                </c:pt>
                <c:pt idx="74">
                  <c:v>10681.432906854667</c:v>
                </c:pt>
                <c:pt idx="75">
                  <c:v>10681.432906854667</c:v>
                </c:pt>
                <c:pt idx="76">
                  <c:v>10681.432906854667</c:v>
                </c:pt>
                <c:pt idx="77">
                  <c:v>10681.432906854667</c:v>
                </c:pt>
                <c:pt idx="78">
                  <c:v>10681.432906854667</c:v>
                </c:pt>
                <c:pt idx="79">
                  <c:v>10419.785905548033</c:v>
                </c:pt>
                <c:pt idx="80">
                  <c:v>10609.887170094687</c:v>
                </c:pt>
                <c:pt idx="81">
                  <c:v>10609.882170094688</c:v>
                </c:pt>
                <c:pt idx="82">
                  <c:v>10609.887170094687</c:v>
                </c:pt>
                <c:pt idx="83">
                  <c:v>10762.762405679552</c:v>
                </c:pt>
                <c:pt idx="84">
                  <c:v>10762.762405679552</c:v>
                </c:pt>
                <c:pt idx="85">
                  <c:v>10762.767405679551</c:v>
                </c:pt>
                <c:pt idx="86">
                  <c:v>10944.849691676962</c:v>
                </c:pt>
                <c:pt idx="87">
                  <c:v>10833.696860113068</c:v>
                </c:pt>
                <c:pt idx="88">
                  <c:v>10865.455889896166</c:v>
                </c:pt>
                <c:pt idx="89">
                  <c:v>10912.565458330828</c:v>
                </c:pt>
                <c:pt idx="90">
                  <c:v>10976.615357890809</c:v>
                </c:pt>
                <c:pt idx="91">
                  <c:v>10949.618341590585</c:v>
                </c:pt>
                <c:pt idx="92">
                  <c:v>11024.782060590052</c:v>
                </c:pt>
                <c:pt idx="93">
                  <c:v>11217.539693293666</c:v>
                </c:pt>
                <c:pt idx="94">
                  <c:v>11162.125238802109</c:v>
                </c:pt>
                <c:pt idx="95">
                  <c:v>11141.444845197375</c:v>
                </c:pt>
                <c:pt idx="96">
                  <c:v>11277.460059855699</c:v>
                </c:pt>
                <c:pt idx="97">
                  <c:v>11375.564083325826</c:v>
                </c:pt>
                <c:pt idx="98">
                  <c:v>11414.803238067754</c:v>
                </c:pt>
                <c:pt idx="99">
                  <c:v>11321.475137741872</c:v>
                </c:pt>
                <c:pt idx="100">
                  <c:v>11405.258755717636</c:v>
                </c:pt>
                <c:pt idx="101">
                  <c:v>11409.501202437343</c:v>
                </c:pt>
                <c:pt idx="102">
                  <c:v>11409.496202437344</c:v>
                </c:pt>
                <c:pt idx="103">
                  <c:v>11024.013605948869</c:v>
                </c:pt>
                <c:pt idx="104">
                  <c:v>11036.24842644244</c:v>
                </c:pt>
                <c:pt idx="105">
                  <c:v>11036.243426442441</c:v>
                </c:pt>
                <c:pt idx="106">
                  <c:v>11036.24842644244</c:v>
                </c:pt>
                <c:pt idx="107">
                  <c:v>11036.24842644244</c:v>
                </c:pt>
                <c:pt idx="108">
                  <c:v>11036.24842644244</c:v>
                </c:pt>
                <c:pt idx="109">
                  <c:v>11018.827135533043</c:v>
                </c:pt>
                <c:pt idx="110">
                  <c:v>11123.339508125238</c:v>
                </c:pt>
                <c:pt idx="111">
                  <c:v>11248.383968146138</c:v>
                </c:pt>
                <c:pt idx="112">
                  <c:v>11466.238830771712</c:v>
                </c:pt>
                <c:pt idx="113">
                  <c:v>11479.757736207901</c:v>
                </c:pt>
                <c:pt idx="114">
                  <c:v>11505.495081487024</c:v>
                </c:pt>
                <c:pt idx="115">
                  <c:v>11656.278491309677</c:v>
                </c:pt>
                <c:pt idx="116">
                  <c:v>11603.504137419484</c:v>
                </c:pt>
                <c:pt idx="117">
                  <c:v>11586.866039986622</c:v>
                </c:pt>
                <c:pt idx="118">
                  <c:v>11692.933008577151</c:v>
                </c:pt>
                <c:pt idx="119">
                  <c:v>11638.079995617161</c:v>
                </c:pt>
                <c:pt idx="120">
                  <c:v>11723.349944112595</c:v>
                </c:pt>
                <c:pt idx="121">
                  <c:v>11754.806610313599</c:v>
                </c:pt>
                <c:pt idx="122">
                  <c:v>11772.74437107841</c:v>
                </c:pt>
                <c:pt idx="123">
                  <c:v>11619.361634591864</c:v>
                </c:pt>
                <c:pt idx="124">
                  <c:v>11873.61348860247</c:v>
                </c:pt>
                <c:pt idx="125">
                  <c:v>11873.608488602471</c:v>
                </c:pt>
                <c:pt idx="126">
                  <c:v>11912.129807939415</c:v>
                </c:pt>
                <c:pt idx="127">
                  <c:v>12087.673916748739</c:v>
                </c:pt>
                <c:pt idx="128">
                  <c:v>12053.548514683493</c:v>
                </c:pt>
                <c:pt idx="129">
                  <c:v>11880.335811457519</c:v>
                </c:pt>
                <c:pt idx="130">
                  <c:v>12053.807801999879</c:v>
                </c:pt>
                <c:pt idx="131">
                  <c:v>12053.80280199988</c:v>
                </c:pt>
                <c:pt idx="132">
                  <c:v>12053.807801999879</c:v>
                </c:pt>
                <c:pt idx="133">
                  <c:v>12053.807801999879</c:v>
                </c:pt>
                <c:pt idx="134">
                  <c:v>12053.807801999879</c:v>
                </c:pt>
                <c:pt idx="135">
                  <c:v>12053.807801999879</c:v>
                </c:pt>
                <c:pt idx="136">
                  <c:v>12053.807801999879</c:v>
                </c:pt>
                <c:pt idx="137">
                  <c:v>12053.807801999879</c:v>
                </c:pt>
                <c:pt idx="138">
                  <c:v>12053.807801999879</c:v>
                </c:pt>
                <c:pt idx="139">
                  <c:v>12053.807801999879</c:v>
                </c:pt>
                <c:pt idx="140">
                  <c:v>12053.807801999879</c:v>
                </c:pt>
                <c:pt idx="141">
                  <c:v>11758.711561586902</c:v>
                </c:pt>
                <c:pt idx="142">
                  <c:v>11758.711561586902</c:v>
                </c:pt>
                <c:pt idx="143">
                  <c:v>11758.716561586902</c:v>
                </c:pt>
                <c:pt idx="144">
                  <c:v>11758.716561586902</c:v>
                </c:pt>
                <c:pt idx="145">
                  <c:v>11631.650877233418</c:v>
                </c:pt>
                <c:pt idx="146">
                  <c:v>11597.178310131809</c:v>
                </c:pt>
                <c:pt idx="147">
                  <c:v>11597.17331013181</c:v>
                </c:pt>
                <c:pt idx="148">
                  <c:v>11597.178310131809</c:v>
                </c:pt>
                <c:pt idx="149">
                  <c:v>11597.178310131809</c:v>
                </c:pt>
                <c:pt idx="150">
                  <c:v>11597.178310131809</c:v>
                </c:pt>
                <c:pt idx="151">
                  <c:v>11597.178310131809</c:v>
                </c:pt>
                <c:pt idx="152">
                  <c:v>11597.178310131809</c:v>
                </c:pt>
                <c:pt idx="153">
                  <c:v>11619.738415861124</c:v>
                </c:pt>
                <c:pt idx="154">
                  <c:v>11825.397911100563</c:v>
                </c:pt>
                <c:pt idx="155">
                  <c:v>11906.801530019071</c:v>
                </c:pt>
                <c:pt idx="156">
                  <c:v>12047.58575353394</c:v>
                </c:pt>
                <c:pt idx="157">
                  <c:v>11974.332016161259</c:v>
                </c:pt>
                <c:pt idx="158">
                  <c:v>12061.891677986547</c:v>
                </c:pt>
                <c:pt idx="159">
                  <c:v>12155.462825010034</c:v>
                </c:pt>
                <c:pt idx="160">
                  <c:v>12136.576889253931</c:v>
                </c:pt>
                <c:pt idx="161">
                  <c:v>11890.776779153486</c:v>
                </c:pt>
                <c:pt idx="162">
                  <c:v>11926.259526463393</c:v>
                </c:pt>
                <c:pt idx="163">
                  <c:v>11926.254526463394</c:v>
                </c:pt>
                <c:pt idx="164">
                  <c:v>11926.259526463393</c:v>
                </c:pt>
                <c:pt idx="165">
                  <c:v>11926.259526463393</c:v>
                </c:pt>
                <c:pt idx="166">
                  <c:v>11926.259526463393</c:v>
                </c:pt>
                <c:pt idx="167">
                  <c:v>11926.259526463393</c:v>
                </c:pt>
                <c:pt idx="168">
                  <c:v>11926.259526463393</c:v>
                </c:pt>
                <c:pt idx="169">
                  <c:v>11910.52444031262</c:v>
                </c:pt>
                <c:pt idx="170">
                  <c:v>11895.675989503199</c:v>
                </c:pt>
                <c:pt idx="171">
                  <c:v>11895.6709895032</c:v>
                </c:pt>
                <c:pt idx="172">
                  <c:v>11895.675989503199</c:v>
                </c:pt>
                <c:pt idx="173">
                  <c:v>11895.675989503199</c:v>
                </c:pt>
                <c:pt idx="174">
                  <c:v>11895.675989503199</c:v>
                </c:pt>
                <c:pt idx="175">
                  <c:v>12007.023580056617</c:v>
                </c:pt>
                <c:pt idx="176">
                  <c:v>12107.977244096166</c:v>
                </c:pt>
                <c:pt idx="177">
                  <c:v>12129.066612078273</c:v>
                </c:pt>
                <c:pt idx="178">
                  <c:v>12236.202541715073</c:v>
                </c:pt>
                <c:pt idx="179">
                  <c:v>12114.164509693415</c:v>
                </c:pt>
                <c:pt idx="180">
                  <c:v>12335.745363382464</c:v>
                </c:pt>
                <c:pt idx="181">
                  <c:v>12239.577256368142</c:v>
                </c:pt>
                <c:pt idx="182">
                  <c:v>12190.086927388893</c:v>
                </c:pt>
                <c:pt idx="183">
                  <c:v>12068.048029167374</c:v>
                </c:pt>
                <c:pt idx="184">
                  <c:v>12068.043029167375</c:v>
                </c:pt>
                <c:pt idx="185">
                  <c:v>12068.048029167374</c:v>
                </c:pt>
                <c:pt idx="186">
                  <c:v>12068.048029167374</c:v>
                </c:pt>
                <c:pt idx="187">
                  <c:v>12132.327942030131</c:v>
                </c:pt>
                <c:pt idx="188">
                  <c:v>12132.327942030131</c:v>
                </c:pt>
                <c:pt idx="189">
                  <c:v>12132.332942030131</c:v>
                </c:pt>
                <c:pt idx="190">
                  <c:v>12132.332942030131</c:v>
                </c:pt>
                <c:pt idx="191">
                  <c:v>12132.332942030131</c:v>
                </c:pt>
                <c:pt idx="192">
                  <c:v>12132.332942030131</c:v>
                </c:pt>
                <c:pt idx="193">
                  <c:v>12132.332942030131</c:v>
                </c:pt>
                <c:pt idx="194">
                  <c:v>12132.332942030131</c:v>
                </c:pt>
                <c:pt idx="195">
                  <c:v>12132.332942030131</c:v>
                </c:pt>
                <c:pt idx="196">
                  <c:v>12146.332827879167</c:v>
                </c:pt>
                <c:pt idx="197">
                  <c:v>12228.612824987275</c:v>
                </c:pt>
                <c:pt idx="198">
                  <c:v>12216.941936991667</c:v>
                </c:pt>
                <c:pt idx="199">
                  <c:v>12140.502383881361</c:v>
                </c:pt>
                <c:pt idx="200">
                  <c:v>12158.008715874774</c:v>
                </c:pt>
                <c:pt idx="201">
                  <c:v>12158.003715874775</c:v>
                </c:pt>
                <c:pt idx="202">
                  <c:v>12158.008715874774</c:v>
                </c:pt>
                <c:pt idx="203">
                  <c:v>12411.454098795597</c:v>
                </c:pt>
                <c:pt idx="204">
                  <c:v>12326.976532129702</c:v>
                </c:pt>
                <c:pt idx="205">
                  <c:v>12330.749616368255</c:v>
                </c:pt>
                <c:pt idx="206">
                  <c:v>12430.038341520401</c:v>
                </c:pt>
                <c:pt idx="207">
                  <c:v>12384.749704657501</c:v>
                </c:pt>
                <c:pt idx="208">
                  <c:v>12540.361035227954</c:v>
                </c:pt>
                <c:pt idx="209">
                  <c:v>12557.199060836743</c:v>
                </c:pt>
                <c:pt idx="210">
                  <c:v>11797.142139311651</c:v>
                </c:pt>
                <c:pt idx="211">
                  <c:v>11913.849295777924</c:v>
                </c:pt>
                <c:pt idx="212">
                  <c:v>11913.844295777924</c:v>
                </c:pt>
                <c:pt idx="213">
                  <c:v>11913.849295777924</c:v>
                </c:pt>
                <c:pt idx="214">
                  <c:v>11913.849295777924</c:v>
                </c:pt>
                <c:pt idx="215">
                  <c:v>11913.849295777924</c:v>
                </c:pt>
                <c:pt idx="216">
                  <c:v>11832.912234802632</c:v>
                </c:pt>
                <c:pt idx="217">
                  <c:v>11706.05770866794</c:v>
                </c:pt>
                <c:pt idx="218">
                  <c:v>11846.638539476284</c:v>
                </c:pt>
                <c:pt idx="219">
                  <c:v>11846.633539476285</c:v>
                </c:pt>
                <c:pt idx="220">
                  <c:v>11846.638539476284</c:v>
                </c:pt>
                <c:pt idx="221">
                  <c:v>11516.673672993413</c:v>
                </c:pt>
                <c:pt idx="222">
                  <c:v>11537.768660366008</c:v>
                </c:pt>
                <c:pt idx="223">
                  <c:v>11537.763660366008</c:v>
                </c:pt>
                <c:pt idx="224">
                  <c:v>11537.768660366008</c:v>
                </c:pt>
                <c:pt idx="225">
                  <c:v>11537.768660366008</c:v>
                </c:pt>
                <c:pt idx="226">
                  <c:v>11537.768660366008</c:v>
                </c:pt>
                <c:pt idx="227">
                  <c:v>11537.768660366008</c:v>
                </c:pt>
                <c:pt idx="228">
                  <c:v>11537.768660366008</c:v>
                </c:pt>
                <c:pt idx="229">
                  <c:v>11402.972861591626</c:v>
                </c:pt>
                <c:pt idx="230">
                  <c:v>11415.648814933411</c:v>
                </c:pt>
                <c:pt idx="231">
                  <c:v>11618.37412324927</c:v>
                </c:pt>
                <c:pt idx="232">
                  <c:v>11618.369123249271</c:v>
                </c:pt>
                <c:pt idx="233">
                  <c:v>11785.963005372576</c:v>
                </c:pt>
                <c:pt idx="234">
                  <c:v>11926.077567669607</c:v>
                </c:pt>
                <c:pt idx="235">
                  <c:v>11951.674929070196</c:v>
                </c:pt>
                <c:pt idx="236">
                  <c:v>12017.686997050778</c:v>
                </c:pt>
                <c:pt idx="237">
                  <c:v>11945.208079013426</c:v>
                </c:pt>
                <c:pt idx="238">
                  <c:v>12097.712920450913</c:v>
                </c:pt>
                <c:pt idx="239">
                  <c:v>12113.071171623274</c:v>
                </c:pt>
                <c:pt idx="240">
                  <c:v>12051.368128107322</c:v>
                </c:pt>
                <c:pt idx="241">
                  <c:v>12167.767287429449</c:v>
                </c:pt>
                <c:pt idx="242">
                  <c:v>12245.09696426435</c:v>
                </c:pt>
                <c:pt idx="243">
                  <c:v>11785.160373912946</c:v>
                </c:pt>
                <c:pt idx="244">
                  <c:v>11775.458856317849</c:v>
                </c:pt>
                <c:pt idx="245">
                  <c:v>11775.45385631785</c:v>
                </c:pt>
                <c:pt idx="246">
                  <c:v>11775.458856317849</c:v>
                </c:pt>
                <c:pt idx="247">
                  <c:v>11775.458856317849</c:v>
                </c:pt>
                <c:pt idx="248">
                  <c:v>11775.458856317849</c:v>
                </c:pt>
                <c:pt idx="249">
                  <c:v>11571.719355327255</c:v>
                </c:pt>
                <c:pt idx="250">
                  <c:v>11418.520452760096</c:v>
                </c:pt>
                <c:pt idx="251">
                  <c:v>11418.515452760097</c:v>
                </c:pt>
                <c:pt idx="252">
                  <c:v>11418.520452760096</c:v>
                </c:pt>
                <c:pt idx="253">
                  <c:v>11418.520452760096</c:v>
                </c:pt>
                <c:pt idx="254">
                  <c:v>11418.520452760096</c:v>
                </c:pt>
                <c:pt idx="255">
                  <c:v>11418.520452760096</c:v>
                </c:pt>
                <c:pt idx="256">
                  <c:v>11477.721274074909</c:v>
                </c:pt>
                <c:pt idx="257">
                  <c:v>11326.062729975762</c:v>
                </c:pt>
                <c:pt idx="258">
                  <c:v>11326.057729975762</c:v>
                </c:pt>
                <c:pt idx="259">
                  <c:v>11326.062729975762</c:v>
                </c:pt>
                <c:pt idx="260">
                  <c:v>11326.062729975762</c:v>
                </c:pt>
                <c:pt idx="261">
                  <c:v>11326.062729975762</c:v>
                </c:pt>
                <c:pt idx="262">
                  <c:v>11444.767387403626</c:v>
                </c:pt>
                <c:pt idx="263">
                  <c:v>11430.634037024658</c:v>
                </c:pt>
                <c:pt idx="264">
                  <c:v>11902.798353477068</c:v>
                </c:pt>
                <c:pt idx="265">
                  <c:v>11916.401185132287</c:v>
                </c:pt>
                <c:pt idx="266">
                  <c:v>11845.711073417304</c:v>
                </c:pt>
                <c:pt idx="267">
                  <c:v>11592.289343773598</c:v>
                </c:pt>
                <c:pt idx="268">
                  <c:v>11929.473418603324</c:v>
                </c:pt>
                <c:pt idx="269">
                  <c:v>11929.468418603325</c:v>
                </c:pt>
                <c:pt idx="270">
                  <c:v>11929.473418603324</c:v>
                </c:pt>
                <c:pt idx="271">
                  <c:v>11931.481583644902</c:v>
                </c:pt>
                <c:pt idx="272">
                  <c:v>11931.481583644902</c:v>
                </c:pt>
                <c:pt idx="273">
                  <c:v>11931.486583644901</c:v>
                </c:pt>
                <c:pt idx="274">
                  <c:v>11931.486583644901</c:v>
                </c:pt>
                <c:pt idx="275">
                  <c:v>11931.486583644901</c:v>
                </c:pt>
                <c:pt idx="276">
                  <c:v>11757.309110611721</c:v>
                </c:pt>
                <c:pt idx="277">
                  <c:v>11828.188614758934</c:v>
                </c:pt>
                <c:pt idx="278">
                  <c:v>11828.183614758935</c:v>
                </c:pt>
                <c:pt idx="279">
                  <c:v>11828.188614758934</c:v>
                </c:pt>
                <c:pt idx="280">
                  <c:v>11828.188614758934</c:v>
                </c:pt>
                <c:pt idx="281">
                  <c:v>11828.188614758934</c:v>
                </c:pt>
                <c:pt idx="282">
                  <c:v>11828.188614758934</c:v>
                </c:pt>
                <c:pt idx="283">
                  <c:v>11828.188614758934</c:v>
                </c:pt>
                <c:pt idx="284">
                  <c:v>11828.188614758934</c:v>
                </c:pt>
                <c:pt idx="285">
                  <c:v>11603.062324896449</c:v>
                </c:pt>
                <c:pt idx="286">
                  <c:v>11483.401763452812</c:v>
                </c:pt>
                <c:pt idx="287">
                  <c:v>11310.013719255212</c:v>
                </c:pt>
                <c:pt idx="288">
                  <c:v>11310.008719255213</c:v>
                </c:pt>
                <c:pt idx="289">
                  <c:v>11310.013719255212</c:v>
                </c:pt>
                <c:pt idx="290">
                  <c:v>11310.013719255212</c:v>
                </c:pt>
                <c:pt idx="291">
                  <c:v>11310.013719255212</c:v>
                </c:pt>
                <c:pt idx="292">
                  <c:v>11310.013719255212</c:v>
                </c:pt>
                <c:pt idx="293">
                  <c:v>11310.013719255212</c:v>
                </c:pt>
                <c:pt idx="294">
                  <c:v>11310.013719255212</c:v>
                </c:pt>
                <c:pt idx="295">
                  <c:v>11207.989960451736</c:v>
                </c:pt>
                <c:pt idx="296">
                  <c:v>10833.264326174081</c:v>
                </c:pt>
                <c:pt idx="297">
                  <c:v>10833.259326174082</c:v>
                </c:pt>
                <c:pt idx="298">
                  <c:v>10833.264326174081</c:v>
                </c:pt>
                <c:pt idx="299">
                  <c:v>10833.264326174081</c:v>
                </c:pt>
                <c:pt idx="300">
                  <c:v>10833.264326174081</c:v>
                </c:pt>
                <c:pt idx="301">
                  <c:v>10833.264326174081</c:v>
                </c:pt>
                <c:pt idx="302">
                  <c:v>10688.890241123596</c:v>
                </c:pt>
                <c:pt idx="303">
                  <c:v>10808.738350224958</c:v>
                </c:pt>
                <c:pt idx="304">
                  <c:v>10781.425603631596</c:v>
                </c:pt>
                <c:pt idx="305">
                  <c:v>10781.420603631597</c:v>
                </c:pt>
                <c:pt idx="306">
                  <c:v>10831.57125989266</c:v>
                </c:pt>
                <c:pt idx="307">
                  <c:v>10888.892865722479</c:v>
                </c:pt>
                <c:pt idx="308">
                  <c:v>10745.879078192931</c:v>
                </c:pt>
                <c:pt idx="309">
                  <c:v>10762.687271134922</c:v>
                </c:pt>
                <c:pt idx="310">
                  <c:v>10438.081422742676</c:v>
                </c:pt>
                <c:pt idx="311">
                  <c:v>10438.076422742677</c:v>
                </c:pt>
                <c:pt idx="312">
                  <c:v>10438.081422742676</c:v>
                </c:pt>
                <c:pt idx="313">
                  <c:v>10438.081422742676</c:v>
                </c:pt>
                <c:pt idx="314">
                  <c:v>10438.081422742676</c:v>
                </c:pt>
                <c:pt idx="315">
                  <c:v>10066.837030548228</c:v>
                </c:pt>
                <c:pt idx="316">
                  <c:v>10066.837030548228</c:v>
                </c:pt>
                <c:pt idx="317">
                  <c:v>10066.842030548227</c:v>
                </c:pt>
                <c:pt idx="318">
                  <c:v>10066.842030548227</c:v>
                </c:pt>
                <c:pt idx="319">
                  <c:v>10066.842030548227</c:v>
                </c:pt>
                <c:pt idx="320">
                  <c:v>10254.261990825875</c:v>
                </c:pt>
                <c:pt idx="321">
                  <c:v>10237.372081869589</c:v>
                </c:pt>
                <c:pt idx="322">
                  <c:v>10182.465247599532</c:v>
                </c:pt>
                <c:pt idx="323">
                  <c:v>9809.7259757853753</c:v>
                </c:pt>
                <c:pt idx="324">
                  <c:v>9809.7209757853761</c:v>
                </c:pt>
                <c:pt idx="325">
                  <c:v>9809.7259757853753</c:v>
                </c:pt>
                <c:pt idx="326">
                  <c:v>9809.7259757853753</c:v>
                </c:pt>
                <c:pt idx="327">
                  <c:v>9809.7259757853753</c:v>
                </c:pt>
                <c:pt idx="328">
                  <c:v>9809.7259757853753</c:v>
                </c:pt>
                <c:pt idx="329">
                  <c:v>9924.9661136901959</c:v>
                </c:pt>
                <c:pt idx="330">
                  <c:v>9907.49472861709</c:v>
                </c:pt>
                <c:pt idx="331">
                  <c:v>9980.4410930809299</c:v>
                </c:pt>
                <c:pt idx="332">
                  <c:v>10011.341244250918</c:v>
                </c:pt>
                <c:pt idx="333">
                  <c:v>10774.741978690001</c:v>
                </c:pt>
                <c:pt idx="334">
                  <c:v>11024.987897762056</c:v>
                </c:pt>
                <c:pt idx="335">
                  <c:v>11047.530250832473</c:v>
                </c:pt>
                <c:pt idx="336">
                  <c:v>10975.090560879182</c:v>
                </c:pt>
                <c:pt idx="337">
                  <c:v>10976.103909900272</c:v>
                </c:pt>
                <c:pt idx="338">
                  <c:v>11098.187599481167</c:v>
                </c:pt>
                <c:pt idx="339">
                  <c:v>11098.182599481168</c:v>
                </c:pt>
                <c:pt idx="340">
                  <c:v>11364.551923310028</c:v>
                </c:pt>
                <c:pt idx="341">
                  <c:v>11361.521532452312</c:v>
                </c:pt>
                <c:pt idx="342">
                  <c:v>11457.646640939</c:v>
                </c:pt>
                <c:pt idx="343">
                  <c:v>11483.495970498463</c:v>
                </c:pt>
                <c:pt idx="344">
                  <c:v>11512.386899846055</c:v>
                </c:pt>
                <c:pt idx="345">
                  <c:v>11628.961896778135</c:v>
                </c:pt>
                <c:pt idx="346">
                  <c:v>11611.222982576159</c:v>
                </c:pt>
                <c:pt idx="347">
                  <c:v>11469.303907797317</c:v>
                </c:pt>
                <c:pt idx="348">
                  <c:v>11527.338780407006</c:v>
                </c:pt>
                <c:pt idx="349">
                  <c:v>11527.333780407007</c:v>
                </c:pt>
                <c:pt idx="350">
                  <c:v>11527.338780407006</c:v>
                </c:pt>
                <c:pt idx="351">
                  <c:v>11527.338780407006</c:v>
                </c:pt>
                <c:pt idx="352">
                  <c:v>11560.603090070756</c:v>
                </c:pt>
                <c:pt idx="353">
                  <c:v>11602.950005780342</c:v>
                </c:pt>
                <c:pt idx="354">
                  <c:v>11643.52973333248</c:v>
                </c:pt>
                <c:pt idx="355">
                  <c:v>11668.733732414899</c:v>
                </c:pt>
                <c:pt idx="356">
                  <c:v>11691.416791277334</c:v>
                </c:pt>
                <c:pt idx="357">
                  <c:v>11787.444081812522</c:v>
                </c:pt>
                <c:pt idx="358">
                  <c:v>11855.495574021579</c:v>
                </c:pt>
                <c:pt idx="359">
                  <c:v>11915.229352877741</c:v>
                </c:pt>
                <c:pt idx="360">
                  <c:v>11869.106026838177</c:v>
                </c:pt>
                <c:pt idx="361">
                  <c:v>11911.952748090896</c:v>
                </c:pt>
                <c:pt idx="362">
                  <c:v>12069.478321261451</c:v>
                </c:pt>
                <c:pt idx="363">
                  <c:v>11970.930090506277</c:v>
                </c:pt>
                <c:pt idx="364">
                  <c:v>12076.283933606706</c:v>
                </c:pt>
                <c:pt idx="365">
                  <c:v>12048.558994304303</c:v>
                </c:pt>
                <c:pt idx="366">
                  <c:v>12104.007329161273</c:v>
                </c:pt>
                <c:pt idx="367">
                  <c:v>12032.428373141644</c:v>
                </c:pt>
                <c:pt idx="368">
                  <c:v>12249.182919625226</c:v>
                </c:pt>
                <c:pt idx="369">
                  <c:v>12352.771487072529</c:v>
                </c:pt>
                <c:pt idx="370">
                  <c:v>12407.212526464993</c:v>
                </c:pt>
                <c:pt idx="371">
                  <c:v>12537.77036864784</c:v>
                </c:pt>
                <c:pt idx="372">
                  <c:v>12499.712353189607</c:v>
                </c:pt>
                <c:pt idx="373">
                  <c:v>12536.762301309414</c:v>
                </c:pt>
                <c:pt idx="374">
                  <c:v>12401.668156103644</c:v>
                </c:pt>
                <c:pt idx="375">
                  <c:v>12377.472224359653</c:v>
                </c:pt>
                <c:pt idx="376">
                  <c:v>12377.467224359654</c:v>
                </c:pt>
                <c:pt idx="377">
                  <c:v>12377.472224359653</c:v>
                </c:pt>
                <c:pt idx="378">
                  <c:v>12350.111601676785</c:v>
                </c:pt>
                <c:pt idx="379">
                  <c:v>12521.460329141773</c:v>
                </c:pt>
                <c:pt idx="380">
                  <c:v>12470.977442503592</c:v>
                </c:pt>
                <c:pt idx="381">
                  <c:v>12516.735412436834</c:v>
                </c:pt>
                <c:pt idx="382">
                  <c:v>12509.274095712426</c:v>
                </c:pt>
                <c:pt idx="383">
                  <c:v>12578.905689751016</c:v>
                </c:pt>
                <c:pt idx="384">
                  <c:v>12573.931732465406</c:v>
                </c:pt>
                <c:pt idx="385">
                  <c:v>12725.132113391261</c:v>
                </c:pt>
                <c:pt idx="386">
                  <c:v>12684.099060162949</c:v>
                </c:pt>
                <c:pt idx="387">
                  <c:v>12684.347339151636</c:v>
                </c:pt>
                <c:pt idx="388">
                  <c:v>12565.228259205578</c:v>
                </c:pt>
                <c:pt idx="389">
                  <c:v>12580.149369470419</c:v>
                </c:pt>
                <c:pt idx="390">
                  <c:v>12580.144369470419</c:v>
                </c:pt>
                <c:pt idx="391">
                  <c:v>12580.149369470419</c:v>
                </c:pt>
                <c:pt idx="392">
                  <c:v>12550.511599947211</c:v>
                </c:pt>
                <c:pt idx="393">
                  <c:v>12552.23102875694</c:v>
                </c:pt>
                <c:pt idx="394">
                  <c:v>12568.638097466681</c:v>
                </c:pt>
                <c:pt idx="395">
                  <c:v>13064.781495513285</c:v>
                </c:pt>
                <c:pt idx="396">
                  <c:v>12834.832043978311</c:v>
                </c:pt>
                <c:pt idx="397">
                  <c:v>13117.187819383063</c:v>
                </c:pt>
                <c:pt idx="398">
                  <c:v>12923.970342582541</c:v>
                </c:pt>
                <c:pt idx="399">
                  <c:v>12855.157699971878</c:v>
                </c:pt>
                <c:pt idx="400">
                  <c:v>12754.754869118236</c:v>
                </c:pt>
                <c:pt idx="401">
                  <c:v>12754.749869118237</c:v>
                </c:pt>
                <c:pt idx="402">
                  <c:v>12754.754869118236</c:v>
                </c:pt>
                <c:pt idx="403">
                  <c:v>12754.754869118236</c:v>
                </c:pt>
                <c:pt idx="404">
                  <c:v>12754.754869118236</c:v>
                </c:pt>
                <c:pt idx="405">
                  <c:v>12801.299675029421</c:v>
                </c:pt>
                <c:pt idx="406">
                  <c:v>12744.707770547187</c:v>
                </c:pt>
                <c:pt idx="407">
                  <c:v>12744.702770547188</c:v>
                </c:pt>
                <c:pt idx="408">
                  <c:v>12744.707770547187</c:v>
                </c:pt>
                <c:pt idx="409">
                  <c:v>12744.707770547187</c:v>
                </c:pt>
                <c:pt idx="410">
                  <c:v>12744.707770547187</c:v>
                </c:pt>
                <c:pt idx="411">
                  <c:v>12744.707770547187</c:v>
                </c:pt>
                <c:pt idx="412">
                  <c:v>12744.707770547187</c:v>
                </c:pt>
                <c:pt idx="413">
                  <c:v>12744.707770547187</c:v>
                </c:pt>
                <c:pt idx="414">
                  <c:v>12864.015529513632</c:v>
                </c:pt>
                <c:pt idx="415">
                  <c:v>12864.015529513632</c:v>
                </c:pt>
                <c:pt idx="416">
                  <c:v>12864.020529513631</c:v>
                </c:pt>
                <c:pt idx="417">
                  <c:v>12824.15555833717</c:v>
                </c:pt>
                <c:pt idx="418">
                  <c:v>12830.00021876873</c:v>
                </c:pt>
                <c:pt idx="419">
                  <c:v>12829.99521876873</c:v>
                </c:pt>
                <c:pt idx="420">
                  <c:v>12830.00021876873</c:v>
                </c:pt>
                <c:pt idx="421">
                  <c:v>12912.936860378873</c:v>
                </c:pt>
                <c:pt idx="422">
                  <c:v>12912.936860378873</c:v>
                </c:pt>
                <c:pt idx="423">
                  <c:v>12912.941860378873</c:v>
                </c:pt>
                <c:pt idx="424">
                  <c:v>12912.941860378873</c:v>
                </c:pt>
                <c:pt idx="425">
                  <c:v>13142.065865387067</c:v>
                </c:pt>
                <c:pt idx="426">
                  <c:v>13282.795095967818</c:v>
                </c:pt>
                <c:pt idx="427">
                  <c:v>13119.905250598145</c:v>
                </c:pt>
                <c:pt idx="428">
                  <c:v>13145.163082125959</c:v>
                </c:pt>
                <c:pt idx="429">
                  <c:v>13104.698699525128</c:v>
                </c:pt>
                <c:pt idx="430">
                  <c:v>13104.693699525129</c:v>
                </c:pt>
                <c:pt idx="431">
                  <c:v>13104.698699525128</c:v>
                </c:pt>
                <c:pt idx="432">
                  <c:v>12971.723813250797</c:v>
                </c:pt>
                <c:pt idx="433">
                  <c:v>12995.163208743703</c:v>
                </c:pt>
                <c:pt idx="434">
                  <c:v>12995.158208743704</c:v>
                </c:pt>
                <c:pt idx="435">
                  <c:v>12995.163208743703</c:v>
                </c:pt>
                <c:pt idx="436">
                  <c:v>12995.163208743703</c:v>
                </c:pt>
                <c:pt idx="437">
                  <c:v>12995.163208743703</c:v>
                </c:pt>
                <c:pt idx="438">
                  <c:v>13039.315964306008</c:v>
                </c:pt>
                <c:pt idx="439">
                  <c:v>12939.715170255156</c:v>
                </c:pt>
                <c:pt idx="440">
                  <c:v>12980.107963961096</c:v>
                </c:pt>
                <c:pt idx="441">
                  <c:v>13261.614806331505</c:v>
                </c:pt>
                <c:pt idx="442">
                  <c:v>13261.609806331506</c:v>
                </c:pt>
                <c:pt idx="443">
                  <c:v>13283.629827158629</c:v>
                </c:pt>
                <c:pt idx="444">
                  <c:v>13221.628070450824</c:v>
                </c:pt>
                <c:pt idx="445">
                  <c:v>12932.087547087674</c:v>
                </c:pt>
                <c:pt idx="446">
                  <c:v>12932.082547087675</c:v>
                </c:pt>
                <c:pt idx="447">
                  <c:v>12932.087547087674</c:v>
                </c:pt>
                <c:pt idx="448">
                  <c:v>12932.087547087674</c:v>
                </c:pt>
                <c:pt idx="449">
                  <c:v>12932.087547087674</c:v>
                </c:pt>
                <c:pt idx="450">
                  <c:v>12932.087547087674</c:v>
                </c:pt>
                <c:pt idx="451">
                  <c:v>12932.087547087674</c:v>
                </c:pt>
                <c:pt idx="452">
                  <c:v>12932.087547087674</c:v>
                </c:pt>
                <c:pt idx="453">
                  <c:v>13004.030533046767</c:v>
                </c:pt>
                <c:pt idx="454">
                  <c:v>13004.535065753222</c:v>
                </c:pt>
                <c:pt idx="455">
                  <c:v>13080.729843528659</c:v>
                </c:pt>
                <c:pt idx="456">
                  <c:v>13278.337038562937</c:v>
                </c:pt>
                <c:pt idx="457">
                  <c:v>13541.894771832933</c:v>
                </c:pt>
                <c:pt idx="458">
                  <c:v>13528.903866219189</c:v>
                </c:pt>
                <c:pt idx="459">
                  <c:v>13134.441066644753</c:v>
                </c:pt>
                <c:pt idx="460">
                  <c:v>12935.834806197568</c:v>
                </c:pt>
                <c:pt idx="461">
                  <c:v>12935.829806197569</c:v>
                </c:pt>
                <c:pt idx="462">
                  <c:v>12935.834806197568</c:v>
                </c:pt>
                <c:pt idx="463">
                  <c:v>12935.834806197568</c:v>
                </c:pt>
                <c:pt idx="464">
                  <c:v>12935.834806197568</c:v>
                </c:pt>
                <c:pt idx="465">
                  <c:v>12935.834806197568</c:v>
                </c:pt>
                <c:pt idx="466">
                  <c:v>12935.834806197568</c:v>
                </c:pt>
                <c:pt idx="467">
                  <c:v>12935.834806197568</c:v>
                </c:pt>
                <c:pt idx="468">
                  <c:v>12935.834806197568</c:v>
                </c:pt>
                <c:pt idx="469">
                  <c:v>12737.162925387827</c:v>
                </c:pt>
                <c:pt idx="470">
                  <c:v>12911.538158275176</c:v>
                </c:pt>
                <c:pt idx="471">
                  <c:v>12843.46034359811</c:v>
                </c:pt>
                <c:pt idx="472">
                  <c:v>12843.455343598111</c:v>
                </c:pt>
                <c:pt idx="473">
                  <c:v>12669.968295862131</c:v>
                </c:pt>
                <c:pt idx="474">
                  <c:v>12669.968295862131</c:v>
                </c:pt>
                <c:pt idx="475">
                  <c:v>12669.97329586213</c:v>
                </c:pt>
                <c:pt idx="476">
                  <c:v>12669.97329586213</c:v>
                </c:pt>
                <c:pt idx="477">
                  <c:v>12669.97329586213</c:v>
                </c:pt>
                <c:pt idx="478">
                  <c:v>12669.97329586213</c:v>
                </c:pt>
                <c:pt idx="479">
                  <c:v>12669.97329586213</c:v>
                </c:pt>
                <c:pt idx="480">
                  <c:v>12534.257628590511</c:v>
                </c:pt>
                <c:pt idx="481">
                  <c:v>12618.212621181909</c:v>
                </c:pt>
                <c:pt idx="482">
                  <c:v>12302.242559479708</c:v>
                </c:pt>
                <c:pt idx="483">
                  <c:v>12382.32920522415</c:v>
                </c:pt>
                <c:pt idx="484">
                  <c:v>12382.324205224151</c:v>
                </c:pt>
                <c:pt idx="485">
                  <c:v>12382.32920522415</c:v>
                </c:pt>
                <c:pt idx="486">
                  <c:v>12382.32920522415</c:v>
                </c:pt>
                <c:pt idx="487">
                  <c:v>12043.585842926333</c:v>
                </c:pt>
                <c:pt idx="488">
                  <c:v>12167.157533509315</c:v>
                </c:pt>
                <c:pt idx="489">
                  <c:v>12167.152533509316</c:v>
                </c:pt>
                <c:pt idx="490">
                  <c:v>12167.157533509315</c:v>
                </c:pt>
                <c:pt idx="491">
                  <c:v>12167.157533509315</c:v>
                </c:pt>
                <c:pt idx="492">
                  <c:v>12167.157533509315</c:v>
                </c:pt>
                <c:pt idx="493">
                  <c:v>12167.157533509315</c:v>
                </c:pt>
                <c:pt idx="494">
                  <c:v>12167.157533509315</c:v>
                </c:pt>
                <c:pt idx="495">
                  <c:v>12142.113108918256</c:v>
                </c:pt>
                <c:pt idx="496">
                  <c:v>12190.444014984772</c:v>
                </c:pt>
                <c:pt idx="497">
                  <c:v>12219.739713836456</c:v>
                </c:pt>
                <c:pt idx="498">
                  <c:v>12211.977553344635</c:v>
                </c:pt>
                <c:pt idx="499">
                  <c:v>12196.703871132537</c:v>
                </c:pt>
                <c:pt idx="500">
                  <c:v>12206.218974739955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F-45B1-BB81-FBD900BFA9CB}"/>
            </c:ext>
          </c:extLst>
        </c:ser>
        <c:ser>
          <c:idx val="1"/>
          <c:order val="1"/>
          <c:tx>
            <c:strRef>
              <c:f>Backtest!$M$1</c:f>
              <c:strCache>
                <c:ptCount val="1"/>
                <c:pt idx="0">
                  <c:v>Buy &amp; Hold Value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Backtest!$B$2:$B$753</c:f>
              <c:numCache>
                <c:formatCode>m/d/yyyy</c:formatCode>
                <c:ptCount val="75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45342</c:v>
                </c:pt>
                <c:pt idx="34">
                  <c:v>45343</c:v>
                </c:pt>
                <c:pt idx="35">
                  <c:v>45344</c:v>
                </c:pt>
                <c:pt idx="36">
                  <c:v>45345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45359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45372</c:v>
                </c:pt>
                <c:pt idx="56">
                  <c:v>45373</c:v>
                </c:pt>
                <c:pt idx="57">
                  <c:v>45376</c:v>
                </c:pt>
                <c:pt idx="58">
                  <c:v>45377</c:v>
                </c:pt>
                <c:pt idx="59">
                  <c:v>45378</c:v>
                </c:pt>
                <c:pt idx="60">
                  <c:v>45379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45411</c:v>
                </c:pt>
                <c:pt idx="82">
                  <c:v>45412</c:v>
                </c:pt>
                <c:pt idx="83">
                  <c:v>45413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45421</c:v>
                </c:pt>
                <c:pt idx="90">
                  <c:v>45422</c:v>
                </c:pt>
                <c:pt idx="91">
                  <c:v>45425</c:v>
                </c:pt>
                <c:pt idx="92">
                  <c:v>45426</c:v>
                </c:pt>
                <c:pt idx="93">
                  <c:v>45427</c:v>
                </c:pt>
                <c:pt idx="94">
                  <c:v>45428</c:v>
                </c:pt>
                <c:pt idx="95">
                  <c:v>45429</c:v>
                </c:pt>
                <c:pt idx="96">
                  <c:v>45432</c:v>
                </c:pt>
                <c:pt idx="97">
                  <c:v>45433</c:v>
                </c:pt>
                <c:pt idx="98">
                  <c:v>45434</c:v>
                </c:pt>
                <c:pt idx="99">
                  <c:v>45435</c:v>
                </c:pt>
                <c:pt idx="100">
                  <c:v>45436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45455</c:v>
                </c:pt>
                <c:pt idx="113">
                  <c:v>45456</c:v>
                </c:pt>
                <c:pt idx="114">
                  <c:v>45457</c:v>
                </c:pt>
                <c:pt idx="115">
                  <c:v>45460</c:v>
                </c:pt>
                <c:pt idx="116">
                  <c:v>45461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  <c:pt idx="168">
                  <c:v>45538</c:v>
                </c:pt>
                <c:pt idx="169">
                  <c:v>45539</c:v>
                </c:pt>
                <c:pt idx="170">
                  <c:v>45540</c:v>
                </c:pt>
                <c:pt idx="171">
                  <c:v>45541</c:v>
                </c:pt>
                <c:pt idx="172">
                  <c:v>45544</c:v>
                </c:pt>
                <c:pt idx="173">
                  <c:v>45545</c:v>
                </c:pt>
                <c:pt idx="174">
                  <c:v>45546</c:v>
                </c:pt>
                <c:pt idx="175">
                  <c:v>45547</c:v>
                </c:pt>
                <c:pt idx="176">
                  <c:v>45548</c:v>
                </c:pt>
                <c:pt idx="177">
                  <c:v>45551</c:v>
                </c:pt>
                <c:pt idx="178">
                  <c:v>45552</c:v>
                </c:pt>
                <c:pt idx="179">
                  <c:v>45553</c:v>
                </c:pt>
                <c:pt idx="180">
                  <c:v>45554</c:v>
                </c:pt>
                <c:pt idx="181">
                  <c:v>45555</c:v>
                </c:pt>
                <c:pt idx="182">
                  <c:v>45558</c:v>
                </c:pt>
                <c:pt idx="183">
                  <c:v>45559</c:v>
                </c:pt>
                <c:pt idx="184">
                  <c:v>45560</c:v>
                </c:pt>
                <c:pt idx="185">
                  <c:v>45561</c:v>
                </c:pt>
                <c:pt idx="186">
                  <c:v>45562</c:v>
                </c:pt>
                <c:pt idx="187">
                  <c:v>45565</c:v>
                </c:pt>
                <c:pt idx="188">
                  <c:v>45566</c:v>
                </c:pt>
                <c:pt idx="189">
                  <c:v>45567</c:v>
                </c:pt>
                <c:pt idx="190">
                  <c:v>45568</c:v>
                </c:pt>
                <c:pt idx="191">
                  <c:v>45569</c:v>
                </c:pt>
                <c:pt idx="192">
                  <c:v>45572</c:v>
                </c:pt>
                <c:pt idx="193">
                  <c:v>45573</c:v>
                </c:pt>
                <c:pt idx="194">
                  <c:v>45574</c:v>
                </c:pt>
                <c:pt idx="195">
                  <c:v>45575</c:v>
                </c:pt>
                <c:pt idx="196">
                  <c:v>45576</c:v>
                </c:pt>
                <c:pt idx="197">
                  <c:v>45579</c:v>
                </c:pt>
                <c:pt idx="198">
                  <c:v>45580</c:v>
                </c:pt>
                <c:pt idx="199">
                  <c:v>45581</c:v>
                </c:pt>
                <c:pt idx="200">
                  <c:v>45582</c:v>
                </c:pt>
                <c:pt idx="201">
                  <c:v>45583</c:v>
                </c:pt>
                <c:pt idx="202">
                  <c:v>45586</c:v>
                </c:pt>
                <c:pt idx="203">
                  <c:v>45587</c:v>
                </c:pt>
                <c:pt idx="204">
                  <c:v>45588</c:v>
                </c:pt>
                <c:pt idx="205">
                  <c:v>45589</c:v>
                </c:pt>
                <c:pt idx="206">
                  <c:v>45590</c:v>
                </c:pt>
                <c:pt idx="207">
                  <c:v>45593</c:v>
                </c:pt>
                <c:pt idx="208">
                  <c:v>45594</c:v>
                </c:pt>
                <c:pt idx="209">
                  <c:v>45595</c:v>
                </c:pt>
                <c:pt idx="210">
                  <c:v>45596</c:v>
                </c:pt>
                <c:pt idx="211">
                  <c:v>45597</c:v>
                </c:pt>
                <c:pt idx="212">
                  <c:v>45600</c:v>
                </c:pt>
                <c:pt idx="213">
                  <c:v>45601</c:v>
                </c:pt>
                <c:pt idx="214">
                  <c:v>45602</c:v>
                </c:pt>
                <c:pt idx="215">
                  <c:v>45603</c:v>
                </c:pt>
                <c:pt idx="216">
                  <c:v>45604</c:v>
                </c:pt>
                <c:pt idx="217">
                  <c:v>45607</c:v>
                </c:pt>
                <c:pt idx="218">
                  <c:v>45608</c:v>
                </c:pt>
                <c:pt idx="219">
                  <c:v>45609</c:v>
                </c:pt>
                <c:pt idx="220">
                  <c:v>45610</c:v>
                </c:pt>
                <c:pt idx="221">
                  <c:v>45611</c:v>
                </c:pt>
                <c:pt idx="222">
                  <c:v>45614</c:v>
                </c:pt>
                <c:pt idx="223">
                  <c:v>45615</c:v>
                </c:pt>
                <c:pt idx="224">
                  <c:v>45616</c:v>
                </c:pt>
                <c:pt idx="225">
                  <c:v>45617</c:v>
                </c:pt>
                <c:pt idx="226">
                  <c:v>45618</c:v>
                </c:pt>
                <c:pt idx="227">
                  <c:v>45621</c:v>
                </c:pt>
                <c:pt idx="228">
                  <c:v>45622</c:v>
                </c:pt>
                <c:pt idx="229">
                  <c:v>45623</c:v>
                </c:pt>
                <c:pt idx="230">
                  <c:v>45625</c:v>
                </c:pt>
                <c:pt idx="231">
                  <c:v>45628</c:v>
                </c:pt>
                <c:pt idx="232">
                  <c:v>45629</c:v>
                </c:pt>
                <c:pt idx="233">
                  <c:v>45630</c:v>
                </c:pt>
                <c:pt idx="234">
                  <c:v>45631</c:v>
                </c:pt>
                <c:pt idx="235">
                  <c:v>45632</c:v>
                </c:pt>
                <c:pt idx="236">
                  <c:v>45635</c:v>
                </c:pt>
                <c:pt idx="237">
                  <c:v>45636</c:v>
                </c:pt>
                <c:pt idx="238">
                  <c:v>45637</c:v>
                </c:pt>
                <c:pt idx="239">
                  <c:v>45638</c:v>
                </c:pt>
                <c:pt idx="240">
                  <c:v>45639</c:v>
                </c:pt>
                <c:pt idx="241">
                  <c:v>45642</c:v>
                </c:pt>
                <c:pt idx="242">
                  <c:v>45643</c:v>
                </c:pt>
                <c:pt idx="243">
                  <c:v>45644</c:v>
                </c:pt>
                <c:pt idx="244">
                  <c:v>45645</c:v>
                </c:pt>
                <c:pt idx="245">
                  <c:v>45646</c:v>
                </c:pt>
                <c:pt idx="246">
                  <c:v>45649</c:v>
                </c:pt>
                <c:pt idx="247">
                  <c:v>45650</c:v>
                </c:pt>
                <c:pt idx="248">
                  <c:v>45652</c:v>
                </c:pt>
                <c:pt idx="249">
                  <c:v>45653</c:v>
                </c:pt>
                <c:pt idx="250">
                  <c:v>45656</c:v>
                </c:pt>
                <c:pt idx="251">
                  <c:v>45657</c:v>
                </c:pt>
                <c:pt idx="252">
                  <c:v>45659</c:v>
                </c:pt>
                <c:pt idx="253">
                  <c:v>45660</c:v>
                </c:pt>
                <c:pt idx="254">
                  <c:v>45663</c:v>
                </c:pt>
                <c:pt idx="255">
                  <c:v>45664</c:v>
                </c:pt>
                <c:pt idx="256">
                  <c:v>45665</c:v>
                </c:pt>
                <c:pt idx="257">
                  <c:v>45667</c:v>
                </c:pt>
                <c:pt idx="258">
                  <c:v>45670</c:v>
                </c:pt>
                <c:pt idx="259">
                  <c:v>45671</c:v>
                </c:pt>
                <c:pt idx="260">
                  <c:v>45672</c:v>
                </c:pt>
                <c:pt idx="261">
                  <c:v>45673</c:v>
                </c:pt>
                <c:pt idx="262">
                  <c:v>45674</c:v>
                </c:pt>
                <c:pt idx="263">
                  <c:v>45678</c:v>
                </c:pt>
                <c:pt idx="264">
                  <c:v>45679</c:v>
                </c:pt>
                <c:pt idx="265">
                  <c:v>45680</c:v>
                </c:pt>
                <c:pt idx="266">
                  <c:v>45681</c:v>
                </c:pt>
                <c:pt idx="267">
                  <c:v>45684</c:v>
                </c:pt>
                <c:pt idx="268">
                  <c:v>45685</c:v>
                </c:pt>
                <c:pt idx="269">
                  <c:v>45686</c:v>
                </c:pt>
                <c:pt idx="270">
                  <c:v>45687</c:v>
                </c:pt>
                <c:pt idx="271">
                  <c:v>45688</c:v>
                </c:pt>
                <c:pt idx="272">
                  <c:v>45691</c:v>
                </c:pt>
                <c:pt idx="273">
                  <c:v>45692</c:v>
                </c:pt>
                <c:pt idx="274">
                  <c:v>45693</c:v>
                </c:pt>
                <c:pt idx="275">
                  <c:v>45694</c:v>
                </c:pt>
                <c:pt idx="276">
                  <c:v>45695</c:v>
                </c:pt>
                <c:pt idx="277">
                  <c:v>45698</c:v>
                </c:pt>
                <c:pt idx="278">
                  <c:v>45699</c:v>
                </c:pt>
                <c:pt idx="279">
                  <c:v>45700</c:v>
                </c:pt>
                <c:pt idx="280">
                  <c:v>45701</c:v>
                </c:pt>
                <c:pt idx="281">
                  <c:v>45702</c:v>
                </c:pt>
                <c:pt idx="282">
                  <c:v>45706</c:v>
                </c:pt>
                <c:pt idx="283">
                  <c:v>45707</c:v>
                </c:pt>
                <c:pt idx="284">
                  <c:v>45708</c:v>
                </c:pt>
                <c:pt idx="285">
                  <c:v>45709</c:v>
                </c:pt>
                <c:pt idx="286">
                  <c:v>45712</c:v>
                </c:pt>
                <c:pt idx="287">
                  <c:v>45713</c:v>
                </c:pt>
                <c:pt idx="288">
                  <c:v>45714</c:v>
                </c:pt>
                <c:pt idx="289">
                  <c:v>45715</c:v>
                </c:pt>
                <c:pt idx="290">
                  <c:v>45716</c:v>
                </c:pt>
                <c:pt idx="291">
                  <c:v>45719</c:v>
                </c:pt>
                <c:pt idx="292">
                  <c:v>45720</c:v>
                </c:pt>
                <c:pt idx="293">
                  <c:v>45721</c:v>
                </c:pt>
                <c:pt idx="294">
                  <c:v>45722</c:v>
                </c:pt>
                <c:pt idx="295">
                  <c:v>45723</c:v>
                </c:pt>
                <c:pt idx="296">
                  <c:v>45726</c:v>
                </c:pt>
                <c:pt idx="297">
                  <c:v>45727</c:v>
                </c:pt>
                <c:pt idx="298">
                  <c:v>45728</c:v>
                </c:pt>
                <c:pt idx="299">
                  <c:v>45729</c:v>
                </c:pt>
                <c:pt idx="300">
                  <c:v>45730</c:v>
                </c:pt>
                <c:pt idx="301">
                  <c:v>45733</c:v>
                </c:pt>
                <c:pt idx="302">
                  <c:v>45734</c:v>
                </c:pt>
                <c:pt idx="303">
                  <c:v>45735</c:v>
                </c:pt>
                <c:pt idx="304">
                  <c:v>45736</c:v>
                </c:pt>
                <c:pt idx="305">
                  <c:v>45737</c:v>
                </c:pt>
                <c:pt idx="306">
                  <c:v>45740</c:v>
                </c:pt>
                <c:pt idx="307">
                  <c:v>45741</c:v>
                </c:pt>
                <c:pt idx="308">
                  <c:v>45742</c:v>
                </c:pt>
                <c:pt idx="309">
                  <c:v>45743</c:v>
                </c:pt>
                <c:pt idx="310">
                  <c:v>45744</c:v>
                </c:pt>
                <c:pt idx="311">
                  <c:v>45747</c:v>
                </c:pt>
                <c:pt idx="312">
                  <c:v>45748</c:v>
                </c:pt>
                <c:pt idx="313">
                  <c:v>45749</c:v>
                </c:pt>
                <c:pt idx="314">
                  <c:v>45750</c:v>
                </c:pt>
                <c:pt idx="315">
                  <c:v>45751</c:v>
                </c:pt>
                <c:pt idx="316">
                  <c:v>45754</c:v>
                </c:pt>
                <c:pt idx="317">
                  <c:v>45755</c:v>
                </c:pt>
                <c:pt idx="318">
                  <c:v>45756</c:v>
                </c:pt>
                <c:pt idx="319">
                  <c:v>45757</c:v>
                </c:pt>
                <c:pt idx="320">
                  <c:v>45758</c:v>
                </c:pt>
                <c:pt idx="321">
                  <c:v>45761</c:v>
                </c:pt>
                <c:pt idx="322">
                  <c:v>45762</c:v>
                </c:pt>
                <c:pt idx="323">
                  <c:v>45763</c:v>
                </c:pt>
                <c:pt idx="324">
                  <c:v>45764</c:v>
                </c:pt>
                <c:pt idx="325">
                  <c:v>45768</c:v>
                </c:pt>
                <c:pt idx="326">
                  <c:v>45769</c:v>
                </c:pt>
                <c:pt idx="327">
                  <c:v>45770</c:v>
                </c:pt>
                <c:pt idx="328">
                  <c:v>45771</c:v>
                </c:pt>
                <c:pt idx="329">
                  <c:v>45772</c:v>
                </c:pt>
                <c:pt idx="330">
                  <c:v>45775</c:v>
                </c:pt>
                <c:pt idx="331">
                  <c:v>45776</c:v>
                </c:pt>
                <c:pt idx="332">
                  <c:v>45777</c:v>
                </c:pt>
                <c:pt idx="333">
                  <c:v>45778</c:v>
                </c:pt>
                <c:pt idx="334">
                  <c:v>45779</c:v>
                </c:pt>
                <c:pt idx="335">
                  <c:v>45782</c:v>
                </c:pt>
                <c:pt idx="336">
                  <c:v>45783</c:v>
                </c:pt>
                <c:pt idx="337">
                  <c:v>45784</c:v>
                </c:pt>
                <c:pt idx="338">
                  <c:v>45785</c:v>
                </c:pt>
                <c:pt idx="339">
                  <c:v>45786</c:v>
                </c:pt>
                <c:pt idx="340">
                  <c:v>45789</c:v>
                </c:pt>
                <c:pt idx="341">
                  <c:v>45790</c:v>
                </c:pt>
                <c:pt idx="342">
                  <c:v>45791</c:v>
                </c:pt>
                <c:pt idx="343">
                  <c:v>45792</c:v>
                </c:pt>
                <c:pt idx="344">
                  <c:v>45793</c:v>
                </c:pt>
                <c:pt idx="345">
                  <c:v>45796</c:v>
                </c:pt>
                <c:pt idx="346">
                  <c:v>45797</c:v>
                </c:pt>
                <c:pt idx="347">
                  <c:v>45798</c:v>
                </c:pt>
                <c:pt idx="348">
                  <c:v>45799</c:v>
                </c:pt>
                <c:pt idx="349">
                  <c:v>45800</c:v>
                </c:pt>
                <c:pt idx="350">
                  <c:v>45804</c:v>
                </c:pt>
                <c:pt idx="351">
                  <c:v>45805</c:v>
                </c:pt>
                <c:pt idx="352">
                  <c:v>45806</c:v>
                </c:pt>
                <c:pt idx="353">
                  <c:v>45807</c:v>
                </c:pt>
                <c:pt idx="354">
                  <c:v>45810</c:v>
                </c:pt>
                <c:pt idx="355">
                  <c:v>45811</c:v>
                </c:pt>
                <c:pt idx="356">
                  <c:v>45812</c:v>
                </c:pt>
                <c:pt idx="357">
                  <c:v>45813</c:v>
                </c:pt>
                <c:pt idx="358">
                  <c:v>45814</c:v>
                </c:pt>
                <c:pt idx="359">
                  <c:v>45817</c:v>
                </c:pt>
                <c:pt idx="360">
                  <c:v>45818</c:v>
                </c:pt>
                <c:pt idx="361">
                  <c:v>45819</c:v>
                </c:pt>
                <c:pt idx="362">
                  <c:v>45820</c:v>
                </c:pt>
                <c:pt idx="363">
                  <c:v>45821</c:v>
                </c:pt>
                <c:pt idx="364">
                  <c:v>45824</c:v>
                </c:pt>
                <c:pt idx="365">
                  <c:v>45825</c:v>
                </c:pt>
                <c:pt idx="366">
                  <c:v>45826</c:v>
                </c:pt>
                <c:pt idx="367">
                  <c:v>45828</c:v>
                </c:pt>
                <c:pt idx="368">
                  <c:v>45831</c:v>
                </c:pt>
                <c:pt idx="369">
                  <c:v>45832</c:v>
                </c:pt>
                <c:pt idx="370">
                  <c:v>45833</c:v>
                </c:pt>
                <c:pt idx="371">
                  <c:v>45834</c:v>
                </c:pt>
                <c:pt idx="372">
                  <c:v>45835</c:v>
                </c:pt>
                <c:pt idx="373">
                  <c:v>45838</c:v>
                </c:pt>
                <c:pt idx="374">
                  <c:v>45839</c:v>
                </c:pt>
                <c:pt idx="375">
                  <c:v>45840</c:v>
                </c:pt>
                <c:pt idx="376">
                  <c:v>45841</c:v>
                </c:pt>
                <c:pt idx="377">
                  <c:v>45845</c:v>
                </c:pt>
                <c:pt idx="378">
                  <c:v>45846</c:v>
                </c:pt>
                <c:pt idx="379">
                  <c:v>45847</c:v>
                </c:pt>
                <c:pt idx="380">
                  <c:v>45848</c:v>
                </c:pt>
                <c:pt idx="381">
                  <c:v>45849</c:v>
                </c:pt>
                <c:pt idx="382">
                  <c:v>45852</c:v>
                </c:pt>
                <c:pt idx="383">
                  <c:v>45853</c:v>
                </c:pt>
                <c:pt idx="384">
                  <c:v>45854</c:v>
                </c:pt>
                <c:pt idx="385">
                  <c:v>45855</c:v>
                </c:pt>
                <c:pt idx="386">
                  <c:v>45856</c:v>
                </c:pt>
                <c:pt idx="387">
                  <c:v>45859</c:v>
                </c:pt>
                <c:pt idx="388">
                  <c:v>45860</c:v>
                </c:pt>
                <c:pt idx="389">
                  <c:v>45861</c:v>
                </c:pt>
                <c:pt idx="390">
                  <c:v>45862</c:v>
                </c:pt>
                <c:pt idx="391">
                  <c:v>45863</c:v>
                </c:pt>
                <c:pt idx="392">
                  <c:v>45866</c:v>
                </c:pt>
                <c:pt idx="393">
                  <c:v>45867</c:v>
                </c:pt>
                <c:pt idx="394">
                  <c:v>45868</c:v>
                </c:pt>
                <c:pt idx="395">
                  <c:v>45869</c:v>
                </c:pt>
                <c:pt idx="396">
                  <c:v>45870</c:v>
                </c:pt>
                <c:pt idx="397">
                  <c:v>45873</c:v>
                </c:pt>
                <c:pt idx="398">
                  <c:v>45874</c:v>
                </c:pt>
                <c:pt idx="399">
                  <c:v>45875</c:v>
                </c:pt>
                <c:pt idx="400">
                  <c:v>45876</c:v>
                </c:pt>
                <c:pt idx="401">
                  <c:v>45877</c:v>
                </c:pt>
                <c:pt idx="402">
                  <c:v>45880</c:v>
                </c:pt>
                <c:pt idx="403">
                  <c:v>45881</c:v>
                </c:pt>
                <c:pt idx="404">
                  <c:v>45882</c:v>
                </c:pt>
                <c:pt idx="405">
                  <c:v>45883</c:v>
                </c:pt>
                <c:pt idx="406">
                  <c:v>45884</c:v>
                </c:pt>
                <c:pt idx="407">
                  <c:v>45887</c:v>
                </c:pt>
                <c:pt idx="408">
                  <c:v>45888</c:v>
                </c:pt>
                <c:pt idx="409">
                  <c:v>45889</c:v>
                </c:pt>
                <c:pt idx="410">
                  <c:v>45890</c:v>
                </c:pt>
                <c:pt idx="411">
                  <c:v>45891</c:v>
                </c:pt>
                <c:pt idx="412">
                  <c:v>45894</c:v>
                </c:pt>
                <c:pt idx="413">
                  <c:v>45895</c:v>
                </c:pt>
                <c:pt idx="414">
                  <c:v>45896</c:v>
                </c:pt>
                <c:pt idx="415">
                  <c:v>45897</c:v>
                </c:pt>
                <c:pt idx="416">
                  <c:v>45898</c:v>
                </c:pt>
                <c:pt idx="417">
                  <c:v>45902</c:v>
                </c:pt>
                <c:pt idx="418">
                  <c:v>45903</c:v>
                </c:pt>
                <c:pt idx="419">
                  <c:v>45904</c:v>
                </c:pt>
                <c:pt idx="420">
                  <c:v>45905</c:v>
                </c:pt>
                <c:pt idx="421">
                  <c:v>45908</c:v>
                </c:pt>
                <c:pt idx="422">
                  <c:v>45909</c:v>
                </c:pt>
                <c:pt idx="423">
                  <c:v>45910</c:v>
                </c:pt>
                <c:pt idx="424">
                  <c:v>45911</c:v>
                </c:pt>
                <c:pt idx="425">
                  <c:v>45912</c:v>
                </c:pt>
                <c:pt idx="426">
                  <c:v>45915</c:v>
                </c:pt>
                <c:pt idx="427">
                  <c:v>45916</c:v>
                </c:pt>
                <c:pt idx="428">
                  <c:v>45917</c:v>
                </c:pt>
                <c:pt idx="429">
                  <c:v>45918</c:v>
                </c:pt>
                <c:pt idx="430">
                  <c:v>45919</c:v>
                </c:pt>
                <c:pt idx="431">
                  <c:v>45922</c:v>
                </c:pt>
                <c:pt idx="432">
                  <c:v>45923</c:v>
                </c:pt>
                <c:pt idx="433">
                  <c:v>45924</c:v>
                </c:pt>
                <c:pt idx="434">
                  <c:v>45925</c:v>
                </c:pt>
                <c:pt idx="435">
                  <c:v>45926</c:v>
                </c:pt>
                <c:pt idx="436">
                  <c:v>45929</c:v>
                </c:pt>
                <c:pt idx="437">
                  <c:v>45930</c:v>
                </c:pt>
                <c:pt idx="438">
                  <c:v>45931</c:v>
                </c:pt>
                <c:pt idx="439">
                  <c:v>45932</c:v>
                </c:pt>
                <c:pt idx="440">
                  <c:v>45933</c:v>
                </c:pt>
                <c:pt idx="441">
                  <c:v>45936</c:v>
                </c:pt>
                <c:pt idx="442">
                  <c:v>45937</c:v>
                </c:pt>
                <c:pt idx="443">
                  <c:v>45938</c:v>
                </c:pt>
                <c:pt idx="444">
                  <c:v>45939</c:v>
                </c:pt>
                <c:pt idx="445">
                  <c:v>45940</c:v>
                </c:pt>
                <c:pt idx="446">
                  <c:v>45943</c:v>
                </c:pt>
                <c:pt idx="447">
                  <c:v>45944</c:v>
                </c:pt>
                <c:pt idx="448">
                  <c:v>45945</c:v>
                </c:pt>
                <c:pt idx="449">
                  <c:v>45946</c:v>
                </c:pt>
                <c:pt idx="450">
                  <c:v>45947</c:v>
                </c:pt>
                <c:pt idx="451">
                  <c:v>45950</c:v>
                </c:pt>
                <c:pt idx="452">
                  <c:v>45951</c:v>
                </c:pt>
                <c:pt idx="453">
                  <c:v>45952</c:v>
                </c:pt>
                <c:pt idx="454">
                  <c:v>45953</c:v>
                </c:pt>
                <c:pt idx="455">
                  <c:v>45954</c:v>
                </c:pt>
                <c:pt idx="456">
                  <c:v>45957</c:v>
                </c:pt>
                <c:pt idx="457">
                  <c:v>45958</c:v>
                </c:pt>
                <c:pt idx="458">
                  <c:v>45959</c:v>
                </c:pt>
                <c:pt idx="459">
                  <c:v>45960</c:v>
                </c:pt>
                <c:pt idx="460">
                  <c:v>45961</c:v>
                </c:pt>
                <c:pt idx="461">
                  <c:v>45964</c:v>
                </c:pt>
                <c:pt idx="462">
                  <c:v>45965</c:v>
                </c:pt>
                <c:pt idx="463">
                  <c:v>45966</c:v>
                </c:pt>
                <c:pt idx="464">
                  <c:v>45967</c:v>
                </c:pt>
                <c:pt idx="465">
                  <c:v>45968</c:v>
                </c:pt>
                <c:pt idx="466">
                  <c:v>45971</c:v>
                </c:pt>
                <c:pt idx="467">
                  <c:v>45972</c:v>
                </c:pt>
                <c:pt idx="468">
                  <c:v>45973</c:v>
                </c:pt>
                <c:pt idx="469">
                  <c:v>45974</c:v>
                </c:pt>
                <c:pt idx="470">
                  <c:v>45975</c:v>
                </c:pt>
                <c:pt idx="471">
                  <c:v>45978</c:v>
                </c:pt>
                <c:pt idx="472">
                  <c:v>45979</c:v>
                </c:pt>
                <c:pt idx="473">
                  <c:v>45980</c:v>
                </c:pt>
                <c:pt idx="474">
                  <c:v>45981</c:v>
                </c:pt>
                <c:pt idx="475">
                  <c:v>45982</c:v>
                </c:pt>
                <c:pt idx="476">
                  <c:v>45985</c:v>
                </c:pt>
                <c:pt idx="477">
                  <c:v>45986</c:v>
                </c:pt>
                <c:pt idx="478">
                  <c:v>45987</c:v>
                </c:pt>
                <c:pt idx="479">
                  <c:v>45989</c:v>
                </c:pt>
                <c:pt idx="480">
                  <c:v>45992</c:v>
                </c:pt>
                <c:pt idx="481">
                  <c:v>45993</c:v>
                </c:pt>
                <c:pt idx="482">
                  <c:v>45994</c:v>
                </c:pt>
                <c:pt idx="483">
                  <c:v>45995</c:v>
                </c:pt>
                <c:pt idx="484">
                  <c:v>45996</c:v>
                </c:pt>
                <c:pt idx="485">
                  <c:v>45999</c:v>
                </c:pt>
                <c:pt idx="486">
                  <c:v>46000</c:v>
                </c:pt>
                <c:pt idx="487">
                  <c:v>46001</c:v>
                </c:pt>
                <c:pt idx="488">
                  <c:v>46002</c:v>
                </c:pt>
                <c:pt idx="489">
                  <c:v>46003</c:v>
                </c:pt>
                <c:pt idx="490">
                  <c:v>46006</c:v>
                </c:pt>
                <c:pt idx="491">
                  <c:v>46007</c:v>
                </c:pt>
                <c:pt idx="492">
                  <c:v>46008</c:v>
                </c:pt>
                <c:pt idx="493">
                  <c:v>46009</c:v>
                </c:pt>
                <c:pt idx="494">
                  <c:v>46010</c:v>
                </c:pt>
                <c:pt idx="495">
                  <c:v>46013</c:v>
                </c:pt>
                <c:pt idx="496">
                  <c:v>46014</c:v>
                </c:pt>
                <c:pt idx="497">
                  <c:v>46015</c:v>
                </c:pt>
                <c:pt idx="498">
                  <c:v>46017</c:v>
                </c:pt>
                <c:pt idx="499">
                  <c:v>46020</c:v>
                </c:pt>
                <c:pt idx="500">
                  <c:v>46021</c:v>
                </c:pt>
              </c:numCache>
            </c:numRef>
          </c:cat>
          <c:val>
            <c:numRef>
              <c:f>Backtest!$M$2:$M$753</c:f>
              <c:numCache>
                <c:formatCode>General</c:formatCode>
                <c:ptCount val="75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9928.2239868260367</c:v>
                </c:pt>
                <c:pt idx="4">
                  <c:v>9923.0975466130822</c:v>
                </c:pt>
                <c:pt idx="5">
                  <c:v>10110.361376426634</c:v>
                </c:pt>
                <c:pt idx="6">
                  <c:v>10140.043582263484</c:v>
                </c:pt>
                <c:pt idx="7">
                  <c:v>10328.385519001509</c:v>
                </c:pt>
                <c:pt idx="8">
                  <c:v>10378.575992915585</c:v>
                </c:pt>
                <c:pt idx="9">
                  <c:v>10482.19126151715</c:v>
                </c:pt>
                <c:pt idx="10">
                  <c:v>10530.761232077308</c:v>
                </c:pt>
                <c:pt idx="11">
                  <c:v>10509.174857075615</c:v>
                </c:pt>
                <c:pt idx="12">
                  <c:v>10627.899501714024</c:v>
                </c:pt>
                <c:pt idx="13">
                  <c:v>10757.420258949582</c:v>
                </c:pt>
                <c:pt idx="14">
                  <c:v>10699.137297167554</c:v>
                </c:pt>
                <c:pt idx="15">
                  <c:v>10763.626477570611</c:v>
                </c:pt>
                <c:pt idx="16">
                  <c:v>10862.385250561239</c:v>
                </c:pt>
                <c:pt idx="17">
                  <c:v>10924.71570988995</c:v>
                </c:pt>
                <c:pt idx="18">
                  <c:v>10899.351781943595</c:v>
                </c:pt>
                <c:pt idx="19">
                  <c:v>11055.585354393803</c:v>
                </c:pt>
                <c:pt idx="20">
                  <c:v>11025.095821976296</c:v>
                </c:pt>
                <c:pt idx="21">
                  <c:v>10728.008833456546</c:v>
                </c:pt>
                <c:pt idx="22">
                  <c:v>10895.305120138715</c:v>
                </c:pt>
                <c:pt idx="23">
                  <c:v>11096.060329860598</c:v>
                </c:pt>
                <c:pt idx="24">
                  <c:v>10945.763867171205</c:v>
                </c:pt>
                <c:pt idx="25">
                  <c:v>10941.445589280704</c:v>
                </c:pt>
                <c:pt idx="26">
                  <c:v>11172.42289404348</c:v>
                </c:pt>
                <c:pt idx="27">
                  <c:v>11174.041725913792</c:v>
                </c:pt>
                <c:pt idx="28">
                  <c:v>11347.814175819012</c:v>
                </c:pt>
                <c:pt idx="29">
                  <c:v>11205.072819018937</c:v>
                </c:pt>
                <c:pt idx="30">
                  <c:v>10963.843469572057</c:v>
                </c:pt>
                <c:pt idx="31">
                  <c:v>11069.812187087819</c:v>
                </c:pt>
                <c:pt idx="32">
                  <c:v>10990.605593553017</c:v>
                </c:pt>
                <c:pt idx="33">
                  <c:v>10923.023332741068</c:v>
                </c:pt>
                <c:pt idx="34">
                  <c:v>10888.690223776548</c:v>
                </c:pt>
                <c:pt idx="35">
                  <c:v>10872.199366541139</c:v>
                </c:pt>
                <c:pt idx="36">
                  <c:v>11128.204631045897</c:v>
                </c:pt>
                <c:pt idx="37">
                  <c:v>11092.790072189702</c:v>
                </c:pt>
                <c:pt idx="38">
                  <c:v>11017.097772931957</c:v>
                </c:pt>
                <c:pt idx="39">
                  <c:v>11015.476433836242</c:v>
                </c:pt>
                <c:pt idx="40">
                  <c:v>11021.964297444516</c:v>
                </c:pt>
                <c:pt idx="41">
                  <c:v>11182.000495093442</c:v>
                </c:pt>
                <c:pt idx="42">
                  <c:v>11232.282064863924</c:v>
                </c:pt>
                <c:pt idx="43">
                  <c:v>11216.603548659978</c:v>
                </c:pt>
                <c:pt idx="44">
                  <c:v>10884.905984897476</c:v>
                </c:pt>
                <c:pt idx="45">
                  <c:v>10869.765686413963</c:v>
                </c:pt>
                <c:pt idx="46">
                  <c:v>11060.352425631934</c:v>
                </c:pt>
                <c:pt idx="47">
                  <c:v>10981.413269473744</c:v>
                </c:pt>
                <c:pt idx="48">
                  <c:v>10935.457499269978</c:v>
                </c:pt>
                <c:pt idx="49">
                  <c:v>11226.334926201491</c:v>
                </c:pt>
                <c:pt idx="50">
                  <c:v>11221.469237430734</c:v>
                </c:pt>
                <c:pt idx="51">
                  <c:v>11495.043466095374</c:v>
                </c:pt>
                <c:pt idx="52">
                  <c:v>11257.152069405345</c:v>
                </c:pt>
                <c:pt idx="53">
                  <c:v>11281.482184742728</c:v>
                </c:pt>
                <c:pt idx="54">
                  <c:v>11392.048317910832</c:v>
                </c:pt>
                <c:pt idx="55">
                  <c:v>11495.315082180996</c:v>
                </c:pt>
                <c:pt idx="56">
                  <c:v>11607.231774100992</c:v>
                </c:pt>
                <c:pt idx="57">
                  <c:v>11590.201027661547</c:v>
                </c:pt>
                <c:pt idx="58">
                  <c:v>11431.244608420697</c:v>
                </c:pt>
                <c:pt idx="59">
                  <c:v>11398.534510035503</c:v>
                </c:pt>
                <c:pt idx="60">
                  <c:v>11392.589042856671</c:v>
                </c:pt>
                <c:pt idx="61">
                  <c:v>11373.395396633865</c:v>
                </c:pt>
                <c:pt idx="62">
                  <c:v>11477.472830451889</c:v>
                </c:pt>
                <c:pt idx="63">
                  <c:v>11392.858151716888</c:v>
                </c:pt>
                <c:pt idx="64">
                  <c:v>11366.096027735928</c:v>
                </c:pt>
                <c:pt idx="65">
                  <c:v>11296.62164748444</c:v>
                </c:pt>
                <c:pt idx="66">
                  <c:v>11503.15434028297</c:v>
                </c:pt>
                <c:pt idx="67">
                  <c:v>11478.012719655924</c:v>
                </c:pt>
                <c:pt idx="68">
                  <c:v>11523.700216741276</c:v>
                </c:pt>
                <c:pt idx="69">
                  <c:v>11442.059943079294</c:v>
                </c:pt>
                <c:pt idx="70">
                  <c:v>11568.303756709542</c:v>
                </c:pt>
                <c:pt idx="71">
                  <c:v>11405.293153987599</c:v>
                </c:pt>
                <c:pt idx="72">
                  <c:v>11182.000495093442</c:v>
                </c:pt>
                <c:pt idx="73">
                  <c:v>11207.4103888389</c:v>
                </c:pt>
                <c:pt idx="74">
                  <c:v>11133.340264418674</c:v>
                </c:pt>
                <c:pt idx="75">
                  <c:v>10928.698019576077</c:v>
                </c:pt>
                <c:pt idx="76">
                  <c:v>10789.478478729281</c:v>
                </c:pt>
                <c:pt idx="77">
                  <c:v>10839.219323553923</c:v>
                </c:pt>
                <c:pt idx="78">
                  <c:v>11017.91011396342</c:v>
                </c:pt>
                <c:pt idx="79">
                  <c:v>11058.187018623164</c:v>
                </c:pt>
                <c:pt idx="80">
                  <c:v>10787.316414687722</c:v>
                </c:pt>
                <c:pt idx="81">
                  <c:v>10984.117729944739</c:v>
                </c:pt>
                <c:pt idx="82">
                  <c:v>10874.092321722475</c:v>
                </c:pt>
                <c:pt idx="83">
                  <c:v>10524.82412231649</c:v>
                </c:pt>
                <c:pt idx="84">
                  <c:v>10676.478665433997</c:v>
                </c:pt>
                <c:pt idx="85">
                  <c:v>10754.876260904544</c:v>
                </c:pt>
                <c:pt idx="86">
                  <c:v>10993.309218282211</c:v>
                </c:pt>
                <c:pt idx="87">
                  <c:v>11179.296870364238</c:v>
                </c:pt>
                <c:pt idx="88">
                  <c:v>11065.758003606719</c:v>
                </c:pt>
                <c:pt idx="89">
                  <c:v>11098.197321648096</c:v>
                </c:pt>
                <c:pt idx="90">
                  <c:v>11146.315991635222</c:v>
                </c:pt>
                <c:pt idx="91">
                  <c:v>11211.737859889219</c:v>
                </c:pt>
                <c:pt idx="92">
                  <c:v>11184.162559134998</c:v>
                </c:pt>
                <c:pt idx="93">
                  <c:v>11260.936308284419</c:v>
                </c:pt>
                <c:pt idx="94">
                  <c:v>11457.822869205233</c:v>
                </c:pt>
                <c:pt idx="95">
                  <c:v>11401.221419928661</c:v>
                </c:pt>
                <c:pt idx="96">
                  <c:v>11380.098045885228</c:v>
                </c:pt>
                <c:pt idx="97">
                  <c:v>11519.026748584958</c:v>
                </c:pt>
                <c:pt idx="98">
                  <c:v>11619.232190634704</c:v>
                </c:pt>
                <c:pt idx="99">
                  <c:v>11659.3118602292</c:v>
                </c:pt>
                <c:pt idx="100">
                  <c:v>11563.984643077236</c:v>
                </c:pt>
                <c:pt idx="101">
                  <c:v>11649.562932109846</c:v>
                </c:pt>
                <c:pt idx="102">
                  <c:v>11653.896253352783</c:v>
                </c:pt>
                <c:pt idx="103">
                  <c:v>11622.751499362574</c:v>
                </c:pt>
                <c:pt idx="104">
                  <c:v>11230.064006121636</c:v>
                </c:pt>
                <c:pt idx="105">
                  <c:v>11242.522409162801</c:v>
                </c:pt>
                <c:pt idx="106">
                  <c:v>11198.92008787323</c:v>
                </c:pt>
                <c:pt idx="107">
                  <c:v>11267.979940190968</c:v>
                </c:pt>
                <c:pt idx="108">
                  <c:v>11483.008784147776</c:v>
                </c:pt>
                <c:pt idx="109">
                  <c:v>11496.820253166241</c:v>
                </c:pt>
                <c:pt idx="110">
                  <c:v>11478.677134388445</c:v>
                </c:pt>
                <c:pt idx="111">
                  <c:v>11587.545875956856</c:v>
                </c:pt>
                <c:pt idx="112">
                  <c:v>11717.808771912518</c:v>
                </c:pt>
                <c:pt idx="113">
                  <c:v>11944.755293964652</c:v>
                </c:pt>
                <c:pt idx="114">
                  <c:v>11958.838379068739</c:v>
                </c:pt>
                <c:pt idx="115">
                  <c:v>11985.649811816013</c:v>
                </c:pt>
                <c:pt idx="116">
                  <c:v>12142.725812002549</c:v>
                </c:pt>
                <c:pt idx="117">
                  <c:v>12087.749044788901</c:v>
                </c:pt>
                <c:pt idx="118">
                  <c:v>12070.416595558963</c:v>
                </c:pt>
                <c:pt idx="119">
                  <c:v>12180.910019190296</c:v>
                </c:pt>
                <c:pt idx="120">
                  <c:v>12123.767844967882</c:v>
                </c:pt>
                <c:pt idx="121">
                  <c:v>12212.596333868141</c:v>
                </c:pt>
                <c:pt idx="122">
                  <c:v>12245.365769921274</c:v>
                </c:pt>
                <c:pt idx="123">
                  <c:v>12264.052120870318</c:v>
                </c:pt>
                <c:pt idx="124">
                  <c:v>12104.268317245571</c:v>
                </c:pt>
                <c:pt idx="125">
                  <c:v>12369.130773367038</c:v>
                </c:pt>
                <c:pt idx="126">
                  <c:v>12438.188118459368</c:v>
                </c:pt>
                <c:pt idx="127">
                  <c:v>12478.541075623089</c:v>
                </c:pt>
                <c:pt idx="128">
                  <c:v>12662.426837073295</c:v>
                </c:pt>
                <c:pt idx="129">
                  <c:v>12626.678817238133</c:v>
                </c:pt>
                <c:pt idx="130">
                  <c:v>12445.230078882316</c:v>
                </c:pt>
                <c:pt idx="131">
                  <c:v>12626.950433323755</c:v>
                </c:pt>
                <c:pt idx="132">
                  <c:v>12314.153170411588</c:v>
                </c:pt>
                <c:pt idx="133">
                  <c:v>12283.009252163183</c:v>
                </c:pt>
                <c:pt idx="134">
                  <c:v>12294.113753485241</c:v>
                </c:pt>
                <c:pt idx="135">
                  <c:v>12173.868894509147</c:v>
                </c:pt>
                <c:pt idx="136">
                  <c:v>12011.378123187995</c:v>
                </c:pt>
                <c:pt idx="137">
                  <c:v>11926.069778757403</c:v>
                </c:pt>
                <c:pt idx="138">
                  <c:v>11837.782850544781</c:v>
                </c:pt>
                <c:pt idx="139">
                  <c:v>11995.670356020981</c:v>
                </c:pt>
                <c:pt idx="140">
                  <c:v>12047.39692336698</c:v>
                </c:pt>
                <c:pt idx="141">
                  <c:v>11615.439594337604</c:v>
                </c:pt>
                <c:pt idx="142">
                  <c:v>11331.080117719235</c:v>
                </c:pt>
                <c:pt idx="143">
                  <c:v>11517.132121920007</c:v>
                </c:pt>
                <c:pt idx="144">
                  <c:v>11556.672738052264</c:v>
                </c:pt>
                <c:pt idx="145">
                  <c:v>11453.488712220489</c:v>
                </c:pt>
                <c:pt idx="146">
                  <c:v>11329.726216000134</c:v>
                </c:pt>
                <c:pt idx="147">
                  <c:v>11296.143603173736</c:v>
                </c:pt>
                <c:pt idx="148">
                  <c:v>11062.696681386298</c:v>
                </c:pt>
                <c:pt idx="149">
                  <c:v>10701.423886737588</c:v>
                </c:pt>
                <c:pt idx="150">
                  <c:v>10822.210306401321</c:v>
                </c:pt>
                <c:pt idx="151">
                  <c:v>10790.252375637849</c:v>
                </c:pt>
                <c:pt idx="152">
                  <c:v>10905.622352683364</c:v>
                </c:pt>
                <c:pt idx="153">
                  <c:v>10995.805579044532</c:v>
                </c:pt>
                <c:pt idx="154">
                  <c:v>11017.200569173585</c:v>
                </c:pt>
                <c:pt idx="155">
                  <c:v>11212.190831945851</c:v>
                </c:pt>
                <c:pt idx="156">
                  <c:v>11289.373258836411</c:v>
                </c:pt>
                <c:pt idx="157">
                  <c:v>11422.857103696659</c:v>
                </c:pt>
                <c:pt idx="158">
                  <c:v>11353.401945506614</c:v>
                </c:pt>
                <c:pt idx="159">
                  <c:v>11436.421193141758</c:v>
                </c:pt>
                <c:pt idx="160">
                  <c:v>11525.140199865969</c:v>
                </c:pt>
                <c:pt idx="161">
                  <c:v>11507.233596018115</c:v>
                </c:pt>
                <c:pt idx="162">
                  <c:v>11274.179472877577</c:v>
                </c:pt>
                <c:pt idx="163">
                  <c:v>11307.822259113711</c:v>
                </c:pt>
                <c:pt idx="164">
                  <c:v>11218.29174709984</c:v>
                </c:pt>
                <c:pt idx="165">
                  <c:v>11227.787445453212</c:v>
                </c:pt>
                <c:pt idx="166">
                  <c:v>11139.882451244068</c:v>
                </c:pt>
                <c:pt idx="167">
                  <c:v>11208.251980833424</c:v>
                </c:pt>
                <c:pt idx="168">
                  <c:v>11317.317957467085</c:v>
                </c:pt>
                <c:pt idx="169">
                  <c:v>11108.411757951113</c:v>
                </c:pt>
                <c:pt idx="170">
                  <c:v>11093.760368421721</c:v>
                </c:pt>
                <c:pt idx="171">
                  <c:v>11079.9254986328</c:v>
                </c:pt>
                <c:pt idx="172">
                  <c:v>10898.419929834454</c:v>
                </c:pt>
                <c:pt idx="173">
                  <c:v>11007.485070726314</c:v>
                </c:pt>
                <c:pt idx="174">
                  <c:v>11237.554759892209</c:v>
                </c:pt>
                <c:pt idx="175">
                  <c:v>11477.390092013495</c:v>
                </c:pt>
                <c:pt idx="176">
                  <c:v>11584.827207875222</c:v>
                </c:pt>
                <c:pt idx="177">
                  <c:v>11682.226228954134</c:v>
                </c:pt>
                <c:pt idx="178">
                  <c:v>11702.574034605386</c:v>
                </c:pt>
                <c:pt idx="179">
                  <c:v>11805.942759375386</c:v>
                </c:pt>
                <c:pt idx="180">
                  <c:v>11688.195932645222</c:v>
                </c:pt>
                <c:pt idx="181">
                  <c:v>11901.985371509789</c:v>
                </c:pt>
                <c:pt idx="182">
                  <c:v>11809.198809435651</c:v>
                </c:pt>
                <c:pt idx="183">
                  <c:v>11761.448701583171</c:v>
                </c:pt>
                <c:pt idx="184">
                  <c:v>11643.701039111203</c:v>
                </c:pt>
                <c:pt idx="185">
                  <c:v>11723.465072427884</c:v>
                </c:pt>
                <c:pt idx="186">
                  <c:v>11701.760022090319</c:v>
                </c:pt>
                <c:pt idx="187">
                  <c:v>11612.499454678466</c:v>
                </c:pt>
                <c:pt idx="188">
                  <c:v>11674.357719889093</c:v>
                </c:pt>
                <c:pt idx="189">
                  <c:v>11413.63134994531</c:v>
                </c:pt>
                <c:pt idx="190">
                  <c:v>11317.048012865067</c:v>
                </c:pt>
                <c:pt idx="191">
                  <c:v>11301.040214391165</c:v>
                </c:pt>
                <c:pt idx="192">
                  <c:v>11288.017685633708</c:v>
                </c:pt>
                <c:pt idx="193">
                  <c:v>11111.125411581937</c:v>
                </c:pt>
                <c:pt idx="194">
                  <c:v>11251.39046542293</c:v>
                </c:pt>
                <c:pt idx="195">
                  <c:v>11325.999643305389</c:v>
                </c:pt>
                <c:pt idx="196">
                  <c:v>11282.047981942616</c:v>
                </c:pt>
                <c:pt idx="197">
                  <c:v>11295.071346441877</c:v>
                </c:pt>
                <c:pt idx="198">
                  <c:v>11371.580165440093</c:v>
                </c:pt>
                <c:pt idx="199">
                  <c:v>11360.72722240041</c:v>
                </c:pt>
                <c:pt idx="200">
                  <c:v>11289.644874922034</c:v>
                </c:pt>
                <c:pt idx="201">
                  <c:v>11305.924289481558</c:v>
                </c:pt>
                <c:pt idx="202">
                  <c:v>11344.990204270325</c:v>
                </c:pt>
                <c:pt idx="203">
                  <c:v>11361.812015259295</c:v>
                </c:pt>
                <c:pt idx="204">
                  <c:v>11598.66458488954</c:v>
                </c:pt>
                <c:pt idx="205">
                  <c:v>11519.714564087926</c:v>
                </c:pt>
                <c:pt idx="206">
                  <c:v>11523.240558750211</c:v>
                </c:pt>
                <c:pt idx="207">
                  <c:v>11616.027120824348</c:v>
                </c:pt>
                <c:pt idx="208">
                  <c:v>11573.704320233512</c:v>
                </c:pt>
                <c:pt idx="209">
                  <c:v>11719.125065250526</c:v>
                </c:pt>
                <c:pt idx="210">
                  <c:v>11734.860411897003</c:v>
                </c:pt>
                <c:pt idx="211">
                  <c:v>11024.577662059097</c:v>
                </c:pt>
                <c:pt idx="212">
                  <c:v>11133.641967209154</c:v>
                </c:pt>
                <c:pt idx="213">
                  <c:v>11081.822632523144</c:v>
                </c:pt>
                <c:pt idx="214">
                  <c:v>11163.214690869958</c:v>
                </c:pt>
                <c:pt idx="215">
                  <c:v>11399.794808672779</c:v>
                </c:pt>
                <c:pt idx="216">
                  <c:v>11542.231955456953</c:v>
                </c:pt>
                <c:pt idx="217">
                  <c:v>11463.824331084783</c:v>
                </c:pt>
                <c:pt idx="218">
                  <c:v>11340.921813178596</c:v>
                </c:pt>
                <c:pt idx="219">
                  <c:v>11477.117640186059</c:v>
                </c:pt>
                <c:pt idx="220">
                  <c:v>11535.992307163846</c:v>
                </c:pt>
                <c:pt idx="221">
                  <c:v>11581.843609642372</c:v>
                </c:pt>
                <c:pt idx="222">
                  <c:v>11259.258974487966</c:v>
                </c:pt>
                <c:pt idx="223">
                  <c:v>11279.877560483039</c:v>
                </c:pt>
                <c:pt idx="224">
                  <c:v>11334.953780971115</c:v>
                </c:pt>
                <c:pt idx="225">
                  <c:v>11272.552283589244</c:v>
                </c:pt>
                <c:pt idx="226">
                  <c:v>11223.891217172677</c:v>
                </c:pt>
                <c:pt idx="227">
                  <c:v>11336.165606583894</c:v>
                </c:pt>
                <c:pt idx="228">
                  <c:v>11384.826673000463</c:v>
                </c:pt>
                <c:pt idx="229">
                  <c:v>11634.929093158287</c:v>
                </c:pt>
                <c:pt idx="230">
                  <c:v>11499.003210752844</c:v>
                </c:pt>
                <c:pt idx="231">
                  <c:v>11511.780867162339</c:v>
                </c:pt>
                <c:pt idx="232">
                  <c:v>11716.213340812654</c:v>
                </c:pt>
                <c:pt idx="233">
                  <c:v>11722.193073405364</c:v>
                </c:pt>
                <c:pt idx="234">
                  <c:v>11891.284533478049</c:v>
                </c:pt>
                <c:pt idx="235">
                  <c:v>12032.646080563158</c:v>
                </c:pt>
                <c:pt idx="236">
                  <c:v>12058.47217372597</c:v>
                </c:pt>
                <c:pt idx="237">
                  <c:v>12125.074109404277</c:v>
                </c:pt>
                <c:pt idx="238">
                  <c:v>12051.947537478412</c:v>
                </c:pt>
                <c:pt idx="239">
                  <c:v>12205.815124887395</c:v>
                </c:pt>
                <c:pt idx="240">
                  <c:v>12221.310613636721</c:v>
                </c:pt>
                <c:pt idx="241">
                  <c:v>12159.056206811987</c:v>
                </c:pt>
                <c:pt idx="242">
                  <c:v>12276.495480559048</c:v>
                </c:pt>
                <c:pt idx="243">
                  <c:v>12354.51615647693</c:v>
                </c:pt>
                <c:pt idx="244">
                  <c:v>11890.469685221182</c:v>
                </c:pt>
                <c:pt idx="245">
                  <c:v>11880.68147723714</c:v>
                </c:pt>
                <c:pt idx="246">
                  <c:v>11868.992792395538</c:v>
                </c:pt>
                <c:pt idx="247">
                  <c:v>11832.292862647995</c:v>
                </c:pt>
                <c:pt idx="248">
                  <c:v>11943.206664405692</c:v>
                </c:pt>
                <c:pt idx="249">
                  <c:v>11910.041922480255</c:v>
                </c:pt>
                <c:pt idx="250">
                  <c:v>11703.978916574402</c:v>
                </c:pt>
                <c:pt idx="251">
                  <c:v>11549.024029081125</c:v>
                </c:pt>
                <c:pt idx="252">
                  <c:v>11458.49731283937</c:v>
                </c:pt>
                <c:pt idx="253">
                  <c:v>11379.117720751574</c:v>
                </c:pt>
                <c:pt idx="254">
                  <c:v>11508.790582995081</c:v>
                </c:pt>
                <c:pt idx="255">
                  <c:v>11631.123124992362</c:v>
                </c:pt>
                <c:pt idx="256">
                  <c:v>11482.1488058336</c:v>
                </c:pt>
                <c:pt idx="257">
                  <c:v>11541.684544576699</c:v>
                </c:pt>
                <c:pt idx="258">
                  <c:v>11389.175873337634</c:v>
                </c:pt>
                <c:pt idx="259">
                  <c:v>11341.330490919736</c:v>
                </c:pt>
                <c:pt idx="260">
                  <c:v>11300.009744749399</c:v>
                </c:pt>
                <c:pt idx="261">
                  <c:v>11589.258310908974</c:v>
                </c:pt>
                <c:pt idx="262">
                  <c:v>11542.226941006142</c:v>
                </c:pt>
                <c:pt idx="263">
                  <c:v>11663.20223831711</c:v>
                </c:pt>
                <c:pt idx="264">
                  <c:v>11648.794049652075</c:v>
                </c:pt>
                <c:pt idx="265">
                  <c:v>12129.969884879894</c:v>
                </c:pt>
                <c:pt idx="266">
                  <c:v>12143.832334148277</c:v>
                </c:pt>
                <c:pt idx="267">
                  <c:v>12071.793062306708</c:v>
                </c:pt>
                <c:pt idx="268">
                  <c:v>11813.534637903984</c:v>
                </c:pt>
                <c:pt idx="269">
                  <c:v>12157.154058470818</c:v>
                </c:pt>
                <c:pt idx="270">
                  <c:v>12024.761692403874</c:v>
                </c:pt>
                <c:pt idx="271">
                  <c:v>11281.523136091011</c:v>
                </c:pt>
                <c:pt idx="272">
                  <c:v>11283.426955915773</c:v>
                </c:pt>
                <c:pt idx="273">
                  <c:v>11170.880114677131</c:v>
                </c:pt>
                <c:pt idx="274">
                  <c:v>11210.29871250631</c:v>
                </c:pt>
                <c:pt idx="275">
                  <c:v>11235.309957412257</c:v>
                </c:pt>
                <c:pt idx="276">
                  <c:v>11304.087329000946</c:v>
                </c:pt>
                <c:pt idx="277">
                  <c:v>11139.073453179808</c:v>
                </c:pt>
                <c:pt idx="278">
                  <c:v>11206.221128254761</c:v>
                </c:pt>
                <c:pt idx="279">
                  <c:v>11185.015851514743</c:v>
                </c:pt>
                <c:pt idx="280">
                  <c:v>11119.772832006356</c:v>
                </c:pt>
                <c:pt idx="281">
                  <c:v>11160.55034600545</c:v>
                </c:pt>
                <c:pt idx="282">
                  <c:v>11103.189207430936</c:v>
                </c:pt>
                <c:pt idx="283">
                  <c:v>11136.084004754355</c:v>
                </c:pt>
                <c:pt idx="284">
                  <c:v>11275.543403498301</c:v>
                </c:pt>
                <c:pt idx="285">
                  <c:v>11335.197817577275</c:v>
                </c:pt>
                <c:pt idx="286">
                  <c:v>11119.459428830636</c:v>
                </c:pt>
                <c:pt idx="287">
                  <c:v>11004.781445997109</c:v>
                </c:pt>
                <c:pt idx="288">
                  <c:v>10838.620096681943</c:v>
                </c:pt>
                <c:pt idx="289">
                  <c:v>10888.469587940835</c:v>
                </c:pt>
                <c:pt idx="290">
                  <c:v>10692.343552059765</c:v>
                </c:pt>
                <c:pt idx="291">
                  <c:v>10813.831994837108</c:v>
                </c:pt>
                <c:pt idx="292">
                  <c:v>10582.295578808853</c:v>
                </c:pt>
                <c:pt idx="293">
                  <c:v>10585.564164996149</c:v>
                </c:pt>
                <c:pt idx="294">
                  <c:v>10923.607516260601</c:v>
                </c:pt>
                <c:pt idx="295">
                  <c:v>10811.109148046469</c:v>
                </c:pt>
                <c:pt idx="296">
                  <c:v>10713.590615889883</c:v>
                </c:pt>
                <c:pt idx="297">
                  <c:v>10355.390008105016</c:v>
                </c:pt>
                <c:pt idx="298">
                  <c:v>10363.291111100332</c:v>
                </c:pt>
                <c:pt idx="299">
                  <c:v>10440.105811598049</c:v>
                </c:pt>
                <c:pt idx="300">
                  <c:v>10317.526725769205</c:v>
                </c:pt>
                <c:pt idx="301">
                  <c:v>10584.202741600828</c:v>
                </c:pt>
                <c:pt idx="302">
                  <c:v>10588.016231442971</c:v>
                </c:pt>
                <c:pt idx="303">
                  <c:v>10446.915435800061</c:v>
                </c:pt>
                <c:pt idx="304">
                  <c:v>10564.045485080411</c:v>
                </c:pt>
                <c:pt idx="305">
                  <c:v>10537.351056185409</c:v>
                </c:pt>
                <c:pt idx="306">
                  <c:v>10657.749691653054</c:v>
                </c:pt>
                <c:pt idx="307">
                  <c:v>10707.325059600918</c:v>
                </c:pt>
                <c:pt idx="308">
                  <c:v>10763.984175061827</c:v>
                </c:pt>
                <c:pt idx="309">
                  <c:v>10622.610927591495</c:v>
                </c:pt>
                <c:pt idx="310">
                  <c:v>10639.226310355389</c:v>
                </c:pt>
                <c:pt idx="311">
                  <c:v>10318.34408125148</c:v>
                </c:pt>
                <c:pt idx="312">
                  <c:v>10225.458065902916</c:v>
                </c:pt>
                <c:pt idx="313">
                  <c:v>10410.686028687</c:v>
                </c:pt>
                <c:pt idx="314">
                  <c:v>10409.325441033479</c:v>
                </c:pt>
                <c:pt idx="315">
                  <c:v>10163.350749635318</c:v>
                </c:pt>
                <c:pt idx="316">
                  <c:v>9801.8823914049572</c:v>
                </c:pt>
                <c:pt idx="317">
                  <c:v>9747.9486299601012</c:v>
                </c:pt>
                <c:pt idx="318">
                  <c:v>9658.0579132296043</c:v>
                </c:pt>
                <c:pt idx="319">
                  <c:v>10636.775079650364</c:v>
                </c:pt>
                <c:pt idx="320">
                  <c:v>10387.80592537594</c:v>
                </c:pt>
                <c:pt idx="321">
                  <c:v>10581.206607240962</c:v>
                </c:pt>
                <c:pt idx="322">
                  <c:v>10563.773033252992</c:v>
                </c:pt>
                <c:pt idx="323">
                  <c:v>10507.115589275691</c:v>
                </c:pt>
                <c:pt idx="324">
                  <c:v>10122.492168681441</c:v>
                </c:pt>
                <c:pt idx="325">
                  <c:v>10018.164848064644</c:v>
                </c:pt>
                <c:pt idx="326">
                  <c:v>9782.2700385393928</c:v>
                </c:pt>
                <c:pt idx="327">
                  <c:v>9992.015322824489</c:v>
                </c:pt>
                <c:pt idx="328">
                  <c:v>10198.218733353064</c:v>
                </c:pt>
                <c:pt idx="329">
                  <c:v>10549.880497279739</c:v>
                </c:pt>
                <c:pt idx="330">
                  <c:v>10673.821006503906</c:v>
                </c:pt>
                <c:pt idx="331">
                  <c:v>10655.026009120613</c:v>
                </c:pt>
                <c:pt idx="332">
                  <c:v>10733.47625632468</c:v>
                </c:pt>
                <c:pt idx="333">
                  <c:v>10766.707857594272</c:v>
                </c:pt>
                <c:pt idx="334">
                  <c:v>11587.708009866428</c:v>
                </c:pt>
                <c:pt idx="335">
                  <c:v>11856.835256403072</c:v>
                </c:pt>
                <c:pt idx="336">
                  <c:v>11881.078454593055</c:v>
                </c:pt>
                <c:pt idx="337">
                  <c:v>11803.173111043838</c:v>
                </c:pt>
                <c:pt idx="338">
                  <c:v>11804.262918353535</c:v>
                </c:pt>
                <c:pt idx="339">
                  <c:v>11935.55795543456</c:v>
                </c:pt>
                <c:pt idx="340">
                  <c:v>11950.811079061332</c:v>
                </c:pt>
                <c:pt idx="341">
                  <c:v>12237.644351413372</c:v>
                </c:pt>
                <c:pt idx="342">
                  <c:v>12234.375765226079</c:v>
                </c:pt>
                <c:pt idx="343">
                  <c:v>12337.8857303606</c:v>
                </c:pt>
                <c:pt idx="344">
                  <c:v>12365.72094681522</c:v>
                </c:pt>
                <c:pt idx="345">
                  <c:v>12396.831435391545</c:v>
                </c:pt>
                <c:pt idx="346">
                  <c:v>12522.362361264757</c:v>
                </c:pt>
                <c:pt idx="347">
                  <c:v>12503.260646640161</c:v>
                </c:pt>
                <c:pt idx="348">
                  <c:v>12350.438572225379</c:v>
                </c:pt>
                <c:pt idx="349">
                  <c:v>12412.932001205461</c:v>
                </c:pt>
                <c:pt idx="350">
                  <c:v>12285.217282003841</c:v>
                </c:pt>
                <c:pt idx="351">
                  <c:v>12572.029660810833</c:v>
                </c:pt>
                <c:pt idx="352">
                  <c:v>12481.156111721282</c:v>
                </c:pt>
                <c:pt idx="353">
                  <c:v>12517.178254867473</c:v>
                </c:pt>
                <c:pt idx="354">
                  <c:v>12563.023707153387</c:v>
                </c:pt>
                <c:pt idx="355">
                  <c:v>12606.961160905525</c:v>
                </c:pt>
                <c:pt idx="356">
                  <c:v>12634.250637963492</c:v>
                </c:pt>
                <c:pt idx="357">
                  <c:v>12658.810582296403</c:v>
                </c:pt>
                <c:pt idx="358">
                  <c:v>12762.783548389187</c:v>
                </c:pt>
                <c:pt idx="359">
                  <c:v>12836.465888613322</c:v>
                </c:pt>
                <c:pt idx="360">
                  <c:v>12901.142275180011</c:v>
                </c:pt>
                <c:pt idx="361">
                  <c:v>12851.202523806511</c:v>
                </c:pt>
                <c:pt idx="362">
                  <c:v>12897.594551230877</c:v>
                </c:pt>
                <c:pt idx="363">
                  <c:v>13068.154409649531</c:v>
                </c:pt>
                <c:pt idx="364">
                  <c:v>12961.451910831687</c:v>
                </c:pt>
                <c:pt idx="365">
                  <c:v>13075.523145117024</c:v>
                </c:pt>
                <c:pt idx="366">
                  <c:v>13045.504135334</c:v>
                </c:pt>
                <c:pt idx="367">
                  <c:v>13105.540483416451</c:v>
                </c:pt>
                <c:pt idx="368">
                  <c:v>13028.038803157559</c:v>
                </c:pt>
                <c:pt idx="369">
                  <c:v>13262.728473004445</c:v>
                </c:pt>
                <c:pt idx="370">
                  <c:v>13374.888365788798</c:v>
                </c:pt>
                <c:pt idx="371">
                  <c:v>13433.834070819747</c:v>
                </c:pt>
                <c:pt idx="372">
                  <c:v>13575.194782163051</c:v>
                </c:pt>
                <c:pt idx="373">
                  <c:v>13533.987696877773</c:v>
                </c:pt>
                <c:pt idx="374">
                  <c:v>13574.103303369748</c:v>
                </c:pt>
                <c:pt idx="375">
                  <c:v>13427.83093745658</c:v>
                </c:pt>
                <c:pt idx="376">
                  <c:v>13401.632939191915</c:v>
                </c:pt>
                <c:pt idx="377">
                  <c:v>13613.12743106842</c:v>
                </c:pt>
                <c:pt idx="378">
                  <c:v>13582.562681888743</c:v>
                </c:pt>
                <c:pt idx="379">
                  <c:v>13552.543672105718</c:v>
                </c:pt>
                <c:pt idx="380">
                  <c:v>13740.569698442618</c:v>
                </c:pt>
                <c:pt idx="381">
                  <c:v>13685.171717360801</c:v>
                </c:pt>
                <c:pt idx="382">
                  <c:v>13735.384756303525</c:v>
                </c:pt>
                <c:pt idx="383">
                  <c:v>13727.196993870155</c:v>
                </c:pt>
                <c:pt idx="384">
                  <c:v>13803.608031077545</c:v>
                </c:pt>
                <c:pt idx="385">
                  <c:v>13798.149801369231</c:v>
                </c:pt>
                <c:pt idx="386">
                  <c:v>13964.071292787248</c:v>
                </c:pt>
                <c:pt idx="387">
                  <c:v>13919.04319598361</c:v>
                </c:pt>
                <c:pt idx="388">
                  <c:v>13919.315647811034</c:v>
                </c:pt>
                <c:pt idx="389">
                  <c:v>13788.598944056932</c:v>
                </c:pt>
                <c:pt idx="390">
                  <c:v>13804.972797440072</c:v>
                </c:pt>
                <c:pt idx="391">
                  <c:v>13941.693470299138</c:v>
                </c:pt>
                <c:pt idx="392">
                  <c:v>14018.92437021421</c:v>
                </c:pt>
                <c:pt idx="393">
                  <c:v>13985.902540136898</c:v>
                </c:pt>
                <c:pt idx="394">
                  <c:v>13987.813045896077</c:v>
                </c:pt>
                <c:pt idx="395">
                  <c:v>14006.096569296598</c:v>
                </c:pt>
                <c:pt idx="396">
                  <c:v>14558.983229837835</c:v>
                </c:pt>
                <c:pt idx="397">
                  <c:v>14302.734764468718</c:v>
                </c:pt>
                <c:pt idx="398">
                  <c:v>14617.38319547213</c:v>
                </c:pt>
                <c:pt idx="399">
                  <c:v>14402.067692077264</c:v>
                </c:pt>
                <c:pt idx="400">
                  <c:v>14325.385038784249</c:v>
                </c:pt>
                <c:pt idx="401">
                  <c:v>14213.499269310922</c:v>
                </c:pt>
                <c:pt idx="402">
                  <c:v>14246.245304593602</c:v>
                </c:pt>
                <c:pt idx="403">
                  <c:v>14238.87740486791</c:v>
                </c:pt>
                <c:pt idx="404">
                  <c:v>14442.729873707694</c:v>
                </c:pt>
                <c:pt idx="405">
                  <c:v>14206.403821412656</c:v>
                </c:pt>
                <c:pt idx="406">
                  <c:v>14258.25157131993</c:v>
                </c:pt>
                <c:pt idx="407">
                  <c:v>14195.213238684999</c:v>
                </c:pt>
                <c:pt idx="408">
                  <c:v>14111.433466010112</c:v>
                </c:pt>
                <c:pt idx="409">
                  <c:v>13911.40200868869</c:v>
                </c:pt>
                <c:pt idx="410">
                  <c:v>13800.879334094287</c:v>
                </c:pt>
                <c:pt idx="411">
                  <c:v>13783.111463385549</c:v>
                </c:pt>
                <c:pt idx="412">
                  <c:v>13864.841997162137</c:v>
                </c:pt>
                <c:pt idx="413">
                  <c:v>13783.658874265804</c:v>
                </c:pt>
                <c:pt idx="414">
                  <c:v>13722.976497770474</c:v>
                </c:pt>
                <c:pt idx="415">
                  <c:v>13851.447563302827</c:v>
                </c:pt>
                <c:pt idx="416">
                  <c:v>13930.717673214576</c:v>
                </c:pt>
                <c:pt idx="417">
                  <c:v>13850.081125456694</c:v>
                </c:pt>
                <c:pt idx="418">
                  <c:v>13807.1657839283</c:v>
                </c:pt>
                <c:pt idx="419">
                  <c:v>13813.453069504116</c:v>
                </c:pt>
                <c:pt idx="420">
                  <c:v>13885.069455993913</c:v>
                </c:pt>
                <c:pt idx="421">
                  <c:v>13530.541933428469</c:v>
                </c:pt>
                <c:pt idx="422">
                  <c:v>13618.012341900616</c:v>
                </c:pt>
                <c:pt idx="423">
                  <c:v>13623.752216596175</c:v>
                </c:pt>
                <c:pt idx="424">
                  <c:v>13677.327444808012</c:v>
                </c:pt>
                <c:pt idx="425">
                  <c:v>13694.822027947521</c:v>
                </c:pt>
                <c:pt idx="426">
                  <c:v>13937.82482149807</c:v>
                </c:pt>
                <c:pt idx="427">
                  <c:v>14087.069921000651</c:v>
                </c:pt>
                <c:pt idx="428">
                  <c:v>13914.317076093772</c:v>
                </c:pt>
                <c:pt idx="429">
                  <c:v>13941.104272328786</c:v>
                </c:pt>
                <c:pt idx="430">
                  <c:v>13898.189766542195</c:v>
                </c:pt>
                <c:pt idx="431">
                  <c:v>14157.319033902517</c:v>
                </c:pt>
                <c:pt idx="432">
                  <c:v>14062.196573492023</c:v>
                </c:pt>
                <c:pt idx="433">
                  <c:v>13919.511211392681</c:v>
                </c:pt>
                <c:pt idx="434">
                  <c:v>13944.657846470536</c:v>
                </c:pt>
                <c:pt idx="435">
                  <c:v>13859.374574294001</c:v>
                </c:pt>
                <c:pt idx="436">
                  <c:v>13980.466039715435</c:v>
                </c:pt>
                <c:pt idx="437">
                  <c:v>14066.295051288618</c:v>
                </c:pt>
                <c:pt idx="438">
                  <c:v>14157.867280524571</c:v>
                </c:pt>
                <c:pt idx="439">
                  <c:v>14205.975921610072</c:v>
                </c:pt>
                <c:pt idx="440">
                  <c:v>14097.458191598467</c:v>
                </c:pt>
                <c:pt idx="441">
                  <c:v>14141.465011920163</c:v>
                </c:pt>
                <c:pt idx="442">
                  <c:v>14448.158852452938</c:v>
                </c:pt>
                <c:pt idx="443">
                  <c:v>14322.692278698474</c:v>
                </c:pt>
                <c:pt idx="444">
                  <c:v>14346.474147413801</c:v>
                </c:pt>
                <c:pt idx="445">
                  <c:v>14279.506156826259</c:v>
                </c:pt>
                <c:pt idx="446">
                  <c:v>13966.799154028697</c:v>
                </c:pt>
                <c:pt idx="447">
                  <c:v>14051.261727755749</c:v>
                </c:pt>
                <c:pt idx="448">
                  <c:v>14038.14225294927</c:v>
                </c:pt>
                <c:pt idx="449">
                  <c:v>14034.314555496494</c:v>
                </c:pt>
                <c:pt idx="450">
                  <c:v>13984.566188995634</c:v>
                </c:pt>
                <c:pt idx="451">
                  <c:v>14038.416376260298</c:v>
                </c:pt>
                <c:pt idx="452">
                  <c:v>14126.157565076268</c:v>
                </c:pt>
                <c:pt idx="453">
                  <c:v>14149.939433791593</c:v>
                </c:pt>
                <c:pt idx="454">
                  <c:v>14228.662968564888</c:v>
                </c:pt>
                <c:pt idx="455">
                  <c:v>14229.20954370334</c:v>
                </c:pt>
                <c:pt idx="456">
                  <c:v>14312.579802895289</c:v>
                </c:pt>
                <c:pt idx="457">
                  <c:v>14528.796235952623</c:v>
                </c:pt>
                <c:pt idx="458">
                  <c:v>14817.173959154605</c:v>
                </c:pt>
                <c:pt idx="459">
                  <c:v>14802.959662587615</c:v>
                </c:pt>
                <c:pt idx="460">
                  <c:v>14371.349166406035</c:v>
                </c:pt>
                <c:pt idx="461">
                  <c:v>14154.039583071795</c:v>
                </c:pt>
                <c:pt idx="462">
                  <c:v>14132.719809704913</c:v>
                </c:pt>
                <c:pt idx="463">
                  <c:v>14058.917122661302</c:v>
                </c:pt>
                <c:pt idx="464">
                  <c:v>13862.928148435747</c:v>
                </c:pt>
                <c:pt idx="465">
                  <c:v>13587.944023351274</c:v>
                </c:pt>
                <c:pt idx="466">
                  <c:v>13580.290299929326</c:v>
                </c:pt>
                <c:pt idx="467">
                  <c:v>13831.220104471047</c:v>
                </c:pt>
                <c:pt idx="468">
                  <c:v>13904.476216376206</c:v>
                </c:pt>
                <c:pt idx="469">
                  <c:v>13971.72000175838</c:v>
                </c:pt>
                <c:pt idx="470">
                  <c:v>13757.14412985821</c:v>
                </c:pt>
                <c:pt idx="471">
                  <c:v>13945.477709178213</c:v>
                </c:pt>
                <c:pt idx="472">
                  <c:v>13871.948309703828</c:v>
                </c:pt>
                <c:pt idx="473">
                  <c:v>13497.467451617633</c:v>
                </c:pt>
                <c:pt idx="474">
                  <c:v>13315.146198820614</c:v>
                </c:pt>
                <c:pt idx="475">
                  <c:v>13102.086362549118</c:v>
                </c:pt>
                <c:pt idx="476">
                  <c:v>12929.283373134125</c:v>
                </c:pt>
                <c:pt idx="477">
                  <c:v>12980.768411099369</c:v>
                </c:pt>
                <c:pt idx="478">
                  <c:v>13062.651049883905</c:v>
                </c:pt>
                <c:pt idx="479">
                  <c:v>13295.702665799037</c:v>
                </c:pt>
                <c:pt idx="480">
                  <c:v>13473.983106983793</c:v>
                </c:pt>
                <c:pt idx="481">
                  <c:v>13329.660526694495</c:v>
                </c:pt>
                <c:pt idx="482">
                  <c:v>13418.937808942386</c:v>
                </c:pt>
                <c:pt idx="483">
                  <c:v>13082.916952838572</c:v>
                </c:pt>
                <c:pt idx="484">
                  <c:v>13168.085728388241</c:v>
                </c:pt>
                <c:pt idx="485">
                  <c:v>13231.620491653512</c:v>
                </c:pt>
                <c:pt idx="486">
                  <c:v>13446.87080718783</c:v>
                </c:pt>
                <c:pt idx="487">
                  <c:v>13474.25639455302</c:v>
                </c:pt>
                <c:pt idx="488">
                  <c:v>13105.646622625289</c:v>
                </c:pt>
                <c:pt idx="489">
                  <c:v>13240.109956877379</c:v>
                </c:pt>
                <c:pt idx="490">
                  <c:v>13104.825088434003</c:v>
                </c:pt>
                <c:pt idx="491">
                  <c:v>13003.22479331686</c:v>
                </c:pt>
                <c:pt idx="492">
                  <c:v>13046.220366058236</c:v>
                </c:pt>
                <c:pt idx="493">
                  <c:v>13038.825722594882</c:v>
                </c:pt>
                <c:pt idx="494">
                  <c:v>13254.076873870999</c:v>
                </c:pt>
                <c:pt idx="495">
                  <c:v>13307.204980218808</c:v>
                </c:pt>
                <c:pt idx="496">
                  <c:v>13279.81939285362</c:v>
                </c:pt>
                <c:pt idx="497">
                  <c:v>13332.673375890401</c:v>
                </c:pt>
                <c:pt idx="498">
                  <c:v>13364.714045092262</c:v>
                </c:pt>
                <c:pt idx="499">
                  <c:v>13356.224579868398</c:v>
                </c:pt>
                <c:pt idx="500">
                  <c:v>13339.519772731699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F-45B1-BB81-FBD900BFA9CB}"/>
            </c:ext>
          </c:extLst>
        </c:ser>
        <c:ser>
          <c:idx val="2"/>
          <c:order val="2"/>
          <c:tx>
            <c:strRef>
              <c:f>Backtest!$N$1</c:f>
              <c:strCache>
                <c:ptCount val="1"/>
                <c:pt idx="0">
                  <c:v>Max drawdown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Backtest!$N$2:$N$502</c:f>
              <c:numCache>
                <c:formatCode>General</c:formatCode>
                <c:ptCount val="50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10188.710095194714</c:v>
                </c:pt>
                <c:pt idx="5">
                  <c:v>10218.627333482629</c:v>
                </c:pt>
                <c:pt idx="6">
                  <c:v>10408.428890761796</c:v>
                </c:pt>
                <c:pt idx="7">
                  <c:v>10459.008332995745</c:v>
                </c:pt>
                <c:pt idx="8">
                  <c:v>10563.426603716998</c:v>
                </c:pt>
                <c:pt idx="9">
                  <c:v>10612.372983949588</c:v>
                </c:pt>
                <c:pt idx="10">
                  <c:v>10612.372983949588</c:v>
                </c:pt>
                <c:pt idx="11">
                  <c:v>10710.264059977428</c:v>
                </c:pt>
                <c:pt idx="12">
                  <c:v>10840.788582816334</c:v>
                </c:pt>
                <c:pt idx="13">
                  <c:v>10840.788582816334</c:v>
                </c:pt>
                <c:pt idx="14">
                  <c:v>10847.042898660631</c:v>
                </c:pt>
                <c:pt idx="15">
                  <c:v>10946.567036689825</c:v>
                </c:pt>
                <c:pt idx="16">
                  <c:v>11009.380547325911</c:v>
                </c:pt>
                <c:pt idx="17">
                  <c:v>11009.380547325911</c:v>
                </c:pt>
                <c:pt idx="18">
                  <c:v>11141.264411098387</c:v>
                </c:pt>
                <c:pt idx="19">
                  <c:v>11141.264411098387</c:v>
                </c:pt>
                <c:pt idx="20">
                  <c:v>11141.264411098387</c:v>
                </c:pt>
                <c:pt idx="21">
                  <c:v>11141.264411098387</c:v>
                </c:pt>
                <c:pt idx="22">
                  <c:v>11141.264411098387</c:v>
                </c:pt>
                <c:pt idx="23">
                  <c:v>11141.264411098387</c:v>
                </c:pt>
                <c:pt idx="24">
                  <c:v>11141.264411098387</c:v>
                </c:pt>
                <c:pt idx="25">
                  <c:v>11207.104658612361</c:v>
                </c:pt>
                <c:pt idx="26">
                  <c:v>11207.104658612361</c:v>
                </c:pt>
                <c:pt idx="27">
                  <c:v>11381.386284762579</c:v>
                </c:pt>
                <c:pt idx="28">
                  <c:v>11381.386284762579</c:v>
                </c:pt>
                <c:pt idx="29">
                  <c:v>11381.386284762579</c:v>
                </c:pt>
                <c:pt idx="30">
                  <c:v>11381.386284762579</c:v>
                </c:pt>
                <c:pt idx="31">
                  <c:v>11381.386284762579</c:v>
                </c:pt>
                <c:pt idx="32">
                  <c:v>11381.386284762579</c:v>
                </c:pt>
                <c:pt idx="33">
                  <c:v>11381.386284762579</c:v>
                </c:pt>
                <c:pt idx="34">
                  <c:v>11381.386284762579</c:v>
                </c:pt>
                <c:pt idx="35">
                  <c:v>11381.386284762579</c:v>
                </c:pt>
                <c:pt idx="36">
                  <c:v>11381.386284762579</c:v>
                </c:pt>
                <c:pt idx="37">
                  <c:v>11381.386284762579</c:v>
                </c:pt>
                <c:pt idx="38">
                  <c:v>11381.386284762579</c:v>
                </c:pt>
                <c:pt idx="39">
                  <c:v>11381.386284762579</c:v>
                </c:pt>
                <c:pt idx="40">
                  <c:v>11381.386284762579</c:v>
                </c:pt>
                <c:pt idx="41">
                  <c:v>11381.386284762579</c:v>
                </c:pt>
                <c:pt idx="42">
                  <c:v>11381.386284762579</c:v>
                </c:pt>
                <c:pt idx="43">
                  <c:v>11381.386284762579</c:v>
                </c:pt>
                <c:pt idx="44">
                  <c:v>11381.386284762579</c:v>
                </c:pt>
                <c:pt idx="45">
                  <c:v>11381.386284762579</c:v>
                </c:pt>
                <c:pt idx="46">
                  <c:v>11381.386284762579</c:v>
                </c:pt>
                <c:pt idx="47">
                  <c:v>11381.386284762579</c:v>
                </c:pt>
                <c:pt idx="48">
                  <c:v>11381.386284762579</c:v>
                </c:pt>
                <c:pt idx="49">
                  <c:v>11381.386284762579</c:v>
                </c:pt>
                <c:pt idx="50">
                  <c:v>11381.386284762579</c:v>
                </c:pt>
                <c:pt idx="51">
                  <c:v>11381.386284762579</c:v>
                </c:pt>
                <c:pt idx="52">
                  <c:v>11381.386284762579</c:v>
                </c:pt>
                <c:pt idx="53">
                  <c:v>11381.386284762579</c:v>
                </c:pt>
                <c:pt idx="54">
                  <c:v>11381.386284762579</c:v>
                </c:pt>
                <c:pt idx="55">
                  <c:v>11381.386284762579</c:v>
                </c:pt>
                <c:pt idx="56">
                  <c:v>11381.386284762579</c:v>
                </c:pt>
                <c:pt idx="57">
                  <c:v>11381.386284762579</c:v>
                </c:pt>
                <c:pt idx="58">
                  <c:v>11381.386284762579</c:v>
                </c:pt>
                <c:pt idx="59">
                  <c:v>11381.386284762579</c:v>
                </c:pt>
                <c:pt idx="60">
                  <c:v>11381.386284762579</c:v>
                </c:pt>
                <c:pt idx="61">
                  <c:v>11381.386284762579</c:v>
                </c:pt>
                <c:pt idx="62">
                  <c:v>11381.386284762579</c:v>
                </c:pt>
                <c:pt idx="63">
                  <c:v>11381.386284762579</c:v>
                </c:pt>
                <c:pt idx="64">
                  <c:v>11381.386284762579</c:v>
                </c:pt>
                <c:pt idx="65">
                  <c:v>11381.386284762579</c:v>
                </c:pt>
                <c:pt idx="66">
                  <c:v>11381.386284762579</c:v>
                </c:pt>
                <c:pt idx="67">
                  <c:v>11381.386284762579</c:v>
                </c:pt>
                <c:pt idx="68">
                  <c:v>11381.386284762579</c:v>
                </c:pt>
                <c:pt idx="69">
                  <c:v>11381.386284762579</c:v>
                </c:pt>
                <c:pt idx="70">
                  <c:v>11381.386284762579</c:v>
                </c:pt>
                <c:pt idx="71">
                  <c:v>11381.386284762579</c:v>
                </c:pt>
                <c:pt idx="72">
                  <c:v>11381.386284762579</c:v>
                </c:pt>
                <c:pt idx="73">
                  <c:v>11381.386284762579</c:v>
                </c:pt>
                <c:pt idx="74">
                  <c:v>11381.386284762579</c:v>
                </c:pt>
                <c:pt idx="75">
                  <c:v>11381.386284762579</c:v>
                </c:pt>
                <c:pt idx="76">
                  <c:v>11381.386284762579</c:v>
                </c:pt>
                <c:pt idx="77">
                  <c:v>11381.386284762579</c:v>
                </c:pt>
                <c:pt idx="78">
                  <c:v>11381.386284762579</c:v>
                </c:pt>
                <c:pt idx="79">
                  <c:v>11381.386284762579</c:v>
                </c:pt>
                <c:pt idx="80">
                  <c:v>11381.386284762579</c:v>
                </c:pt>
                <c:pt idx="81">
                  <c:v>11381.386284762579</c:v>
                </c:pt>
                <c:pt idx="82">
                  <c:v>11381.386284762579</c:v>
                </c:pt>
                <c:pt idx="83">
                  <c:v>11381.386284762579</c:v>
                </c:pt>
                <c:pt idx="84">
                  <c:v>11381.386284762579</c:v>
                </c:pt>
                <c:pt idx="85">
                  <c:v>11381.386284762579</c:v>
                </c:pt>
                <c:pt idx="86">
                  <c:v>11381.386284762579</c:v>
                </c:pt>
                <c:pt idx="87">
                  <c:v>11381.386284762579</c:v>
                </c:pt>
                <c:pt idx="88">
                  <c:v>11381.386284762579</c:v>
                </c:pt>
                <c:pt idx="89">
                  <c:v>11381.386284762579</c:v>
                </c:pt>
                <c:pt idx="90">
                  <c:v>11381.386284762579</c:v>
                </c:pt>
                <c:pt idx="91">
                  <c:v>11381.386284762579</c:v>
                </c:pt>
                <c:pt idx="92">
                  <c:v>11381.386284762579</c:v>
                </c:pt>
                <c:pt idx="93">
                  <c:v>11381.386284762579</c:v>
                </c:pt>
                <c:pt idx="94">
                  <c:v>11381.386284762579</c:v>
                </c:pt>
                <c:pt idx="95">
                  <c:v>11381.386284762579</c:v>
                </c:pt>
                <c:pt idx="96">
                  <c:v>11381.386284762579</c:v>
                </c:pt>
                <c:pt idx="97">
                  <c:v>11381.386284762579</c:v>
                </c:pt>
                <c:pt idx="98">
                  <c:v>11414.803238067754</c:v>
                </c:pt>
                <c:pt idx="99">
                  <c:v>11414.803238067754</c:v>
                </c:pt>
                <c:pt idx="100">
                  <c:v>11414.803238067754</c:v>
                </c:pt>
                <c:pt idx="101">
                  <c:v>11414.803238067754</c:v>
                </c:pt>
                <c:pt idx="102">
                  <c:v>11414.803238067754</c:v>
                </c:pt>
                <c:pt idx="103">
                  <c:v>11414.803238067754</c:v>
                </c:pt>
                <c:pt idx="104">
                  <c:v>11414.803238067754</c:v>
                </c:pt>
                <c:pt idx="105">
                  <c:v>11414.803238067754</c:v>
                </c:pt>
                <c:pt idx="106">
                  <c:v>11414.803238067754</c:v>
                </c:pt>
                <c:pt idx="107">
                  <c:v>11414.803238067754</c:v>
                </c:pt>
                <c:pt idx="108">
                  <c:v>11414.803238067754</c:v>
                </c:pt>
                <c:pt idx="109">
                  <c:v>11414.803238067754</c:v>
                </c:pt>
                <c:pt idx="110">
                  <c:v>11414.803238067754</c:v>
                </c:pt>
                <c:pt idx="111">
                  <c:v>11414.803238067754</c:v>
                </c:pt>
                <c:pt idx="112">
                  <c:v>11466.238830771712</c:v>
                </c:pt>
                <c:pt idx="113">
                  <c:v>11479.757736207901</c:v>
                </c:pt>
                <c:pt idx="114">
                  <c:v>11505.495081487024</c:v>
                </c:pt>
                <c:pt idx="115">
                  <c:v>11656.278491309677</c:v>
                </c:pt>
                <c:pt idx="116">
                  <c:v>11656.278491309677</c:v>
                </c:pt>
                <c:pt idx="117">
                  <c:v>11656.278491309677</c:v>
                </c:pt>
                <c:pt idx="118">
                  <c:v>11692.933008577151</c:v>
                </c:pt>
                <c:pt idx="119">
                  <c:v>11692.933008577151</c:v>
                </c:pt>
                <c:pt idx="120">
                  <c:v>11723.349944112595</c:v>
                </c:pt>
                <c:pt idx="121">
                  <c:v>11754.806610313599</c:v>
                </c:pt>
                <c:pt idx="122">
                  <c:v>11772.74437107841</c:v>
                </c:pt>
                <c:pt idx="123">
                  <c:v>11772.74437107841</c:v>
                </c:pt>
                <c:pt idx="124">
                  <c:v>11873.61348860247</c:v>
                </c:pt>
                <c:pt idx="125">
                  <c:v>11873.61348860247</c:v>
                </c:pt>
                <c:pt idx="126">
                  <c:v>11912.129807939415</c:v>
                </c:pt>
                <c:pt idx="127">
                  <c:v>12087.673916748739</c:v>
                </c:pt>
                <c:pt idx="128">
                  <c:v>12087.673916748739</c:v>
                </c:pt>
                <c:pt idx="129">
                  <c:v>12087.673916748739</c:v>
                </c:pt>
                <c:pt idx="130">
                  <c:v>12087.673916748739</c:v>
                </c:pt>
                <c:pt idx="131">
                  <c:v>12087.673916748739</c:v>
                </c:pt>
                <c:pt idx="132">
                  <c:v>12087.673916748739</c:v>
                </c:pt>
                <c:pt idx="133">
                  <c:v>12087.673916748739</c:v>
                </c:pt>
                <c:pt idx="134">
                  <c:v>12087.673916748739</c:v>
                </c:pt>
                <c:pt idx="135">
                  <c:v>12087.673916748739</c:v>
                </c:pt>
                <c:pt idx="136">
                  <c:v>12087.673916748739</c:v>
                </c:pt>
                <c:pt idx="137">
                  <c:v>12087.673916748739</c:v>
                </c:pt>
                <c:pt idx="138">
                  <c:v>12087.673916748739</c:v>
                </c:pt>
                <c:pt idx="139">
                  <c:v>12087.673916748739</c:v>
                </c:pt>
                <c:pt idx="140">
                  <c:v>12087.673916748739</c:v>
                </c:pt>
                <c:pt idx="141">
                  <c:v>12087.673916748739</c:v>
                </c:pt>
                <c:pt idx="142">
                  <c:v>12087.673916748739</c:v>
                </c:pt>
                <c:pt idx="143">
                  <c:v>12087.673916748739</c:v>
                </c:pt>
                <c:pt idx="144">
                  <c:v>12087.673916748739</c:v>
                </c:pt>
                <c:pt idx="145">
                  <c:v>12087.673916748739</c:v>
                </c:pt>
                <c:pt idx="146">
                  <c:v>12087.673916748739</c:v>
                </c:pt>
                <c:pt idx="147">
                  <c:v>12087.673916748739</c:v>
                </c:pt>
                <c:pt idx="148">
                  <c:v>12087.673916748739</c:v>
                </c:pt>
                <c:pt idx="149">
                  <c:v>12087.673916748739</c:v>
                </c:pt>
                <c:pt idx="150">
                  <c:v>12087.673916748739</c:v>
                </c:pt>
                <c:pt idx="151">
                  <c:v>12087.673916748739</c:v>
                </c:pt>
                <c:pt idx="152">
                  <c:v>12087.673916748739</c:v>
                </c:pt>
                <c:pt idx="153">
                  <c:v>12087.673916748739</c:v>
                </c:pt>
                <c:pt idx="154">
                  <c:v>12087.673916748739</c:v>
                </c:pt>
                <c:pt idx="155">
                  <c:v>12087.673916748739</c:v>
                </c:pt>
                <c:pt idx="156">
                  <c:v>12087.673916748739</c:v>
                </c:pt>
                <c:pt idx="157">
                  <c:v>12087.673916748739</c:v>
                </c:pt>
                <c:pt idx="158">
                  <c:v>12087.673916748739</c:v>
                </c:pt>
                <c:pt idx="159">
                  <c:v>12155.462825010034</c:v>
                </c:pt>
                <c:pt idx="160">
                  <c:v>12155.462825010034</c:v>
                </c:pt>
                <c:pt idx="161">
                  <c:v>12155.462825010034</c:v>
                </c:pt>
                <c:pt idx="162">
                  <c:v>12155.462825010034</c:v>
                </c:pt>
                <c:pt idx="163">
                  <c:v>12155.462825010034</c:v>
                </c:pt>
                <c:pt idx="164">
                  <c:v>12155.462825010034</c:v>
                </c:pt>
                <c:pt idx="165">
                  <c:v>12155.462825010034</c:v>
                </c:pt>
                <c:pt idx="166">
                  <c:v>12155.462825010034</c:v>
                </c:pt>
                <c:pt idx="167">
                  <c:v>12155.462825010034</c:v>
                </c:pt>
                <c:pt idx="168">
                  <c:v>12155.462825010034</c:v>
                </c:pt>
                <c:pt idx="169">
                  <c:v>12155.462825010034</c:v>
                </c:pt>
                <c:pt idx="170">
                  <c:v>12155.462825010034</c:v>
                </c:pt>
                <c:pt idx="171">
                  <c:v>12155.462825010034</c:v>
                </c:pt>
                <c:pt idx="172">
                  <c:v>12155.462825010034</c:v>
                </c:pt>
                <c:pt idx="173">
                  <c:v>12155.462825010034</c:v>
                </c:pt>
                <c:pt idx="174">
                  <c:v>12155.462825010034</c:v>
                </c:pt>
                <c:pt idx="175">
                  <c:v>12155.462825010034</c:v>
                </c:pt>
                <c:pt idx="176">
                  <c:v>12155.462825010034</c:v>
                </c:pt>
                <c:pt idx="177">
                  <c:v>12155.462825010034</c:v>
                </c:pt>
                <c:pt idx="178">
                  <c:v>12236.202541715073</c:v>
                </c:pt>
                <c:pt idx="179">
                  <c:v>12236.202541715073</c:v>
                </c:pt>
                <c:pt idx="180">
                  <c:v>12335.745363382464</c:v>
                </c:pt>
                <c:pt idx="181">
                  <c:v>12335.745363382464</c:v>
                </c:pt>
                <c:pt idx="182">
                  <c:v>12335.745363382464</c:v>
                </c:pt>
                <c:pt idx="183">
                  <c:v>12335.745363382464</c:v>
                </c:pt>
                <c:pt idx="184">
                  <c:v>12335.745363382464</c:v>
                </c:pt>
                <c:pt idx="185">
                  <c:v>12335.745363382464</c:v>
                </c:pt>
                <c:pt idx="186">
                  <c:v>12335.745363382464</c:v>
                </c:pt>
                <c:pt idx="187">
                  <c:v>12335.745363382464</c:v>
                </c:pt>
                <c:pt idx="188">
                  <c:v>12335.745363382464</c:v>
                </c:pt>
                <c:pt idx="189">
                  <c:v>12335.745363382464</c:v>
                </c:pt>
                <c:pt idx="190">
                  <c:v>12335.745363382464</c:v>
                </c:pt>
                <c:pt idx="191">
                  <c:v>12335.745363382464</c:v>
                </c:pt>
                <c:pt idx="192">
                  <c:v>12335.745363382464</c:v>
                </c:pt>
                <c:pt idx="193">
                  <c:v>12335.745363382464</c:v>
                </c:pt>
                <c:pt idx="194">
                  <c:v>12335.745363382464</c:v>
                </c:pt>
                <c:pt idx="195">
                  <c:v>12335.745363382464</c:v>
                </c:pt>
                <c:pt idx="196">
                  <c:v>12335.745363382464</c:v>
                </c:pt>
                <c:pt idx="197">
                  <c:v>12335.745363382464</c:v>
                </c:pt>
                <c:pt idx="198">
                  <c:v>12335.745363382464</c:v>
                </c:pt>
                <c:pt idx="199">
                  <c:v>12335.745363382464</c:v>
                </c:pt>
                <c:pt idx="200">
                  <c:v>12335.745363382464</c:v>
                </c:pt>
                <c:pt idx="201">
                  <c:v>12335.745363382464</c:v>
                </c:pt>
                <c:pt idx="202">
                  <c:v>12335.745363382464</c:v>
                </c:pt>
                <c:pt idx="203">
                  <c:v>12411.454098795597</c:v>
                </c:pt>
                <c:pt idx="204">
                  <c:v>12411.454098795597</c:v>
                </c:pt>
                <c:pt idx="205">
                  <c:v>12411.454098795597</c:v>
                </c:pt>
                <c:pt idx="206">
                  <c:v>12430.038341520401</c:v>
                </c:pt>
                <c:pt idx="207">
                  <c:v>12430.038341520401</c:v>
                </c:pt>
                <c:pt idx="208">
                  <c:v>12540.361035227954</c:v>
                </c:pt>
                <c:pt idx="209">
                  <c:v>12557.199060836743</c:v>
                </c:pt>
                <c:pt idx="210">
                  <c:v>12557.199060836743</c:v>
                </c:pt>
                <c:pt idx="211">
                  <c:v>12557.199060836743</c:v>
                </c:pt>
                <c:pt idx="212">
                  <c:v>12557.199060836743</c:v>
                </c:pt>
                <c:pt idx="213">
                  <c:v>12557.199060836743</c:v>
                </c:pt>
                <c:pt idx="214">
                  <c:v>12557.199060836743</c:v>
                </c:pt>
                <c:pt idx="215">
                  <c:v>12557.199060836743</c:v>
                </c:pt>
                <c:pt idx="216">
                  <c:v>12557.199060836743</c:v>
                </c:pt>
                <c:pt idx="217">
                  <c:v>12557.199060836743</c:v>
                </c:pt>
                <c:pt idx="218">
                  <c:v>12557.199060836743</c:v>
                </c:pt>
                <c:pt idx="219">
                  <c:v>12557.199060836743</c:v>
                </c:pt>
                <c:pt idx="220">
                  <c:v>12557.199060836743</c:v>
                </c:pt>
                <c:pt idx="221">
                  <c:v>12557.199060836743</c:v>
                </c:pt>
                <c:pt idx="222">
                  <c:v>12557.199060836743</c:v>
                </c:pt>
                <c:pt idx="223">
                  <c:v>12557.199060836743</c:v>
                </c:pt>
                <c:pt idx="224">
                  <c:v>12557.199060836743</c:v>
                </c:pt>
                <c:pt idx="225">
                  <c:v>12557.199060836743</c:v>
                </c:pt>
                <c:pt idx="226">
                  <c:v>12557.199060836743</c:v>
                </c:pt>
                <c:pt idx="227">
                  <c:v>12557.199060836743</c:v>
                </c:pt>
                <c:pt idx="228">
                  <c:v>12557.199060836743</c:v>
                </c:pt>
                <c:pt idx="229">
                  <c:v>12557.199060836743</c:v>
                </c:pt>
                <c:pt idx="230">
                  <c:v>12557.199060836743</c:v>
                </c:pt>
                <c:pt idx="231">
                  <c:v>12557.199060836743</c:v>
                </c:pt>
                <c:pt idx="232">
                  <c:v>12557.199060836743</c:v>
                </c:pt>
                <c:pt idx="233">
                  <c:v>12557.199060836743</c:v>
                </c:pt>
                <c:pt idx="234">
                  <c:v>12557.199060836743</c:v>
                </c:pt>
                <c:pt idx="235">
                  <c:v>12557.199060836743</c:v>
                </c:pt>
                <c:pt idx="236">
                  <c:v>12557.199060836743</c:v>
                </c:pt>
                <c:pt idx="237">
                  <c:v>12557.199060836743</c:v>
                </c:pt>
                <c:pt idx="238">
                  <c:v>12557.199060836743</c:v>
                </c:pt>
                <c:pt idx="239">
                  <c:v>12557.199060836743</c:v>
                </c:pt>
                <c:pt idx="240">
                  <c:v>12557.199060836743</c:v>
                </c:pt>
                <c:pt idx="241">
                  <c:v>12557.199060836743</c:v>
                </c:pt>
                <c:pt idx="242">
                  <c:v>12557.199060836743</c:v>
                </c:pt>
                <c:pt idx="243">
                  <c:v>12557.199060836743</c:v>
                </c:pt>
                <c:pt idx="244">
                  <c:v>12557.199060836743</c:v>
                </c:pt>
                <c:pt idx="245">
                  <c:v>12557.199060836743</c:v>
                </c:pt>
                <c:pt idx="246">
                  <c:v>12557.199060836743</c:v>
                </c:pt>
                <c:pt idx="247">
                  <c:v>12557.199060836743</c:v>
                </c:pt>
                <c:pt idx="248">
                  <c:v>12557.199060836743</c:v>
                </c:pt>
                <c:pt idx="249">
                  <c:v>12557.199060836743</c:v>
                </c:pt>
                <c:pt idx="250">
                  <c:v>12557.199060836743</c:v>
                </c:pt>
                <c:pt idx="251">
                  <c:v>12557.199060836743</c:v>
                </c:pt>
                <c:pt idx="252">
                  <c:v>12557.199060836743</c:v>
                </c:pt>
                <c:pt idx="253">
                  <c:v>12557.199060836743</c:v>
                </c:pt>
                <c:pt idx="254">
                  <c:v>12557.199060836743</c:v>
                </c:pt>
                <c:pt idx="255">
                  <c:v>12557.199060836743</c:v>
                </c:pt>
                <c:pt idx="256">
                  <c:v>12557.199060836743</c:v>
                </c:pt>
                <c:pt idx="257">
                  <c:v>12557.199060836743</c:v>
                </c:pt>
                <c:pt idx="258">
                  <c:v>12557.199060836743</c:v>
                </c:pt>
                <c:pt idx="259">
                  <c:v>12557.199060836743</c:v>
                </c:pt>
                <c:pt idx="260">
                  <c:v>12557.199060836743</c:v>
                </c:pt>
                <c:pt idx="261">
                  <c:v>12557.199060836743</c:v>
                </c:pt>
                <c:pt idx="262">
                  <c:v>12557.199060836743</c:v>
                </c:pt>
                <c:pt idx="263">
                  <c:v>12557.199060836743</c:v>
                </c:pt>
                <c:pt idx="264">
                  <c:v>12557.199060836743</c:v>
                </c:pt>
                <c:pt idx="265">
                  <c:v>12557.199060836743</c:v>
                </c:pt>
                <c:pt idx="266">
                  <c:v>12557.199060836743</c:v>
                </c:pt>
                <c:pt idx="267">
                  <c:v>12557.199060836743</c:v>
                </c:pt>
                <c:pt idx="268">
                  <c:v>12557.199060836743</c:v>
                </c:pt>
                <c:pt idx="269">
                  <c:v>12557.199060836743</c:v>
                </c:pt>
                <c:pt idx="270">
                  <c:v>12557.199060836743</c:v>
                </c:pt>
                <c:pt idx="271">
                  <c:v>12557.199060836743</c:v>
                </c:pt>
                <c:pt idx="272">
                  <c:v>12557.199060836743</c:v>
                </c:pt>
                <c:pt idx="273">
                  <c:v>12557.199060836743</c:v>
                </c:pt>
                <c:pt idx="274">
                  <c:v>12557.199060836743</c:v>
                </c:pt>
                <c:pt idx="275">
                  <c:v>12557.199060836743</c:v>
                </c:pt>
                <c:pt idx="276">
                  <c:v>12557.199060836743</c:v>
                </c:pt>
                <c:pt idx="277">
                  <c:v>12557.199060836743</c:v>
                </c:pt>
                <c:pt idx="278">
                  <c:v>12557.199060836743</c:v>
                </c:pt>
                <c:pt idx="279">
                  <c:v>12557.199060836743</c:v>
                </c:pt>
                <c:pt idx="280">
                  <c:v>12557.199060836743</c:v>
                </c:pt>
                <c:pt idx="281">
                  <c:v>12557.199060836743</c:v>
                </c:pt>
                <c:pt idx="282">
                  <c:v>12557.199060836743</c:v>
                </c:pt>
                <c:pt idx="283">
                  <c:v>12557.199060836743</c:v>
                </c:pt>
                <c:pt idx="284">
                  <c:v>12557.199060836743</c:v>
                </c:pt>
                <c:pt idx="285">
                  <c:v>12557.199060836743</c:v>
                </c:pt>
                <c:pt idx="286">
                  <c:v>12557.199060836743</c:v>
                </c:pt>
                <c:pt idx="287">
                  <c:v>12557.199060836743</c:v>
                </c:pt>
                <c:pt idx="288">
                  <c:v>12557.199060836743</c:v>
                </c:pt>
                <c:pt idx="289">
                  <c:v>12557.199060836743</c:v>
                </c:pt>
                <c:pt idx="290">
                  <c:v>12557.199060836743</c:v>
                </c:pt>
                <c:pt idx="291">
                  <c:v>12557.199060836743</c:v>
                </c:pt>
                <c:pt idx="292">
                  <c:v>12557.199060836743</c:v>
                </c:pt>
                <c:pt idx="293">
                  <c:v>12557.199060836743</c:v>
                </c:pt>
                <c:pt idx="294">
                  <c:v>12557.199060836743</c:v>
                </c:pt>
                <c:pt idx="295">
                  <c:v>12557.199060836743</c:v>
                </c:pt>
                <c:pt idx="296">
                  <c:v>12557.199060836743</c:v>
                </c:pt>
                <c:pt idx="297">
                  <c:v>12557.199060836743</c:v>
                </c:pt>
                <c:pt idx="298">
                  <c:v>12557.199060836743</c:v>
                </c:pt>
                <c:pt idx="299">
                  <c:v>12557.199060836743</c:v>
                </c:pt>
                <c:pt idx="300">
                  <c:v>12557.199060836743</c:v>
                </c:pt>
                <c:pt idx="301">
                  <c:v>12557.199060836743</c:v>
                </c:pt>
                <c:pt idx="302">
                  <c:v>12557.199060836743</c:v>
                </c:pt>
                <c:pt idx="303">
                  <c:v>12557.199060836743</c:v>
                </c:pt>
                <c:pt idx="304">
                  <c:v>12557.199060836743</c:v>
                </c:pt>
                <c:pt idx="305">
                  <c:v>12557.199060836743</c:v>
                </c:pt>
                <c:pt idx="306">
                  <c:v>12557.199060836743</c:v>
                </c:pt>
                <c:pt idx="307">
                  <c:v>12557.199060836743</c:v>
                </c:pt>
                <c:pt idx="308">
                  <c:v>12557.199060836743</c:v>
                </c:pt>
                <c:pt idx="309">
                  <c:v>12557.199060836743</c:v>
                </c:pt>
                <c:pt idx="310">
                  <c:v>12557.199060836743</c:v>
                </c:pt>
                <c:pt idx="311">
                  <c:v>12557.199060836743</c:v>
                </c:pt>
                <c:pt idx="312">
                  <c:v>12557.199060836743</c:v>
                </c:pt>
                <c:pt idx="313">
                  <c:v>12557.199060836743</c:v>
                </c:pt>
                <c:pt idx="314">
                  <c:v>12557.199060836743</c:v>
                </c:pt>
                <c:pt idx="315">
                  <c:v>12557.199060836743</c:v>
                </c:pt>
                <c:pt idx="316">
                  <c:v>12557.199060836743</c:v>
                </c:pt>
                <c:pt idx="317">
                  <c:v>12557.199060836743</c:v>
                </c:pt>
                <c:pt idx="318">
                  <c:v>12557.199060836743</c:v>
                </c:pt>
                <c:pt idx="319">
                  <c:v>12557.199060836743</c:v>
                </c:pt>
                <c:pt idx="320">
                  <c:v>12557.199060836743</c:v>
                </c:pt>
                <c:pt idx="321">
                  <c:v>12557.199060836743</c:v>
                </c:pt>
                <c:pt idx="322">
                  <c:v>12557.199060836743</c:v>
                </c:pt>
                <c:pt idx="323">
                  <c:v>12557.199060836743</c:v>
                </c:pt>
                <c:pt idx="324">
                  <c:v>12557.199060836743</c:v>
                </c:pt>
                <c:pt idx="325">
                  <c:v>12557.199060836743</c:v>
                </c:pt>
                <c:pt idx="326">
                  <c:v>12557.199060836743</c:v>
                </c:pt>
                <c:pt idx="327">
                  <c:v>12557.199060836743</c:v>
                </c:pt>
                <c:pt idx="328">
                  <c:v>12557.199060836743</c:v>
                </c:pt>
                <c:pt idx="329">
                  <c:v>12557.199060836743</c:v>
                </c:pt>
                <c:pt idx="330">
                  <c:v>12557.199060836743</c:v>
                </c:pt>
                <c:pt idx="331">
                  <c:v>12557.199060836743</c:v>
                </c:pt>
                <c:pt idx="332">
                  <c:v>12557.199060836743</c:v>
                </c:pt>
                <c:pt idx="333">
                  <c:v>12557.199060836743</c:v>
                </c:pt>
                <c:pt idx="334">
                  <c:v>12557.199060836743</c:v>
                </c:pt>
                <c:pt idx="335">
                  <c:v>12557.199060836743</c:v>
                </c:pt>
                <c:pt idx="336">
                  <c:v>12557.199060836743</c:v>
                </c:pt>
                <c:pt idx="337">
                  <c:v>12557.199060836743</c:v>
                </c:pt>
                <c:pt idx="338">
                  <c:v>12557.199060836743</c:v>
                </c:pt>
                <c:pt idx="339">
                  <c:v>12557.199060836743</c:v>
                </c:pt>
                <c:pt idx="340">
                  <c:v>12557.199060836743</c:v>
                </c:pt>
                <c:pt idx="341">
                  <c:v>12557.199060836743</c:v>
                </c:pt>
                <c:pt idx="342">
                  <c:v>12557.199060836743</c:v>
                </c:pt>
                <c:pt idx="343">
                  <c:v>12557.199060836743</c:v>
                </c:pt>
                <c:pt idx="344">
                  <c:v>12557.199060836743</c:v>
                </c:pt>
                <c:pt idx="345">
                  <c:v>12557.199060836743</c:v>
                </c:pt>
                <c:pt idx="346">
                  <c:v>12557.199060836743</c:v>
                </c:pt>
                <c:pt idx="347">
                  <c:v>12557.199060836743</c:v>
                </c:pt>
                <c:pt idx="348">
                  <c:v>12557.199060836743</c:v>
                </c:pt>
                <c:pt idx="349">
                  <c:v>12557.199060836743</c:v>
                </c:pt>
                <c:pt idx="350">
                  <c:v>12557.199060836743</c:v>
                </c:pt>
                <c:pt idx="351">
                  <c:v>12557.199060836743</c:v>
                </c:pt>
                <c:pt idx="352">
                  <c:v>12557.199060836743</c:v>
                </c:pt>
                <c:pt idx="353">
                  <c:v>12557.199060836743</c:v>
                </c:pt>
                <c:pt idx="354">
                  <c:v>12557.199060836743</c:v>
                </c:pt>
                <c:pt idx="355">
                  <c:v>12557.199060836743</c:v>
                </c:pt>
                <c:pt idx="356">
                  <c:v>12557.199060836743</c:v>
                </c:pt>
                <c:pt idx="357">
                  <c:v>12557.199060836743</c:v>
                </c:pt>
                <c:pt idx="358">
                  <c:v>12557.199060836743</c:v>
                </c:pt>
                <c:pt idx="359">
                  <c:v>12557.199060836743</c:v>
                </c:pt>
                <c:pt idx="360">
                  <c:v>12557.199060836743</c:v>
                </c:pt>
                <c:pt idx="361">
                  <c:v>12557.199060836743</c:v>
                </c:pt>
                <c:pt idx="362">
                  <c:v>12557.199060836743</c:v>
                </c:pt>
                <c:pt idx="363">
                  <c:v>12557.199060836743</c:v>
                </c:pt>
                <c:pt idx="364">
                  <c:v>12557.199060836743</c:v>
                </c:pt>
                <c:pt idx="365">
                  <c:v>12557.199060836743</c:v>
                </c:pt>
                <c:pt idx="366">
                  <c:v>12557.199060836743</c:v>
                </c:pt>
                <c:pt idx="367">
                  <c:v>12557.199060836743</c:v>
                </c:pt>
                <c:pt idx="368">
                  <c:v>12557.199060836743</c:v>
                </c:pt>
                <c:pt idx="369">
                  <c:v>12557.199060836743</c:v>
                </c:pt>
                <c:pt idx="370">
                  <c:v>12557.199060836743</c:v>
                </c:pt>
                <c:pt idx="371">
                  <c:v>12557.199060836743</c:v>
                </c:pt>
                <c:pt idx="372">
                  <c:v>12557.199060836743</c:v>
                </c:pt>
                <c:pt idx="373">
                  <c:v>12557.199060836743</c:v>
                </c:pt>
                <c:pt idx="374">
                  <c:v>12557.199060836743</c:v>
                </c:pt>
                <c:pt idx="375">
                  <c:v>12557.199060836743</c:v>
                </c:pt>
                <c:pt idx="376">
                  <c:v>12557.199060836743</c:v>
                </c:pt>
                <c:pt idx="377">
                  <c:v>12557.199060836743</c:v>
                </c:pt>
                <c:pt idx="378">
                  <c:v>12557.199060836743</c:v>
                </c:pt>
                <c:pt idx="379">
                  <c:v>12557.199060836743</c:v>
                </c:pt>
                <c:pt idx="380">
                  <c:v>12557.199060836743</c:v>
                </c:pt>
                <c:pt idx="381">
                  <c:v>12557.199060836743</c:v>
                </c:pt>
                <c:pt idx="382">
                  <c:v>12557.199060836743</c:v>
                </c:pt>
                <c:pt idx="383">
                  <c:v>12578.905689751016</c:v>
                </c:pt>
                <c:pt idx="384">
                  <c:v>12578.905689751016</c:v>
                </c:pt>
                <c:pt idx="385">
                  <c:v>12725.132113391261</c:v>
                </c:pt>
                <c:pt idx="386">
                  <c:v>12725.132113391261</c:v>
                </c:pt>
                <c:pt idx="387">
                  <c:v>12725.132113391261</c:v>
                </c:pt>
                <c:pt idx="388">
                  <c:v>12725.132113391261</c:v>
                </c:pt>
                <c:pt idx="389">
                  <c:v>12725.132113391261</c:v>
                </c:pt>
                <c:pt idx="390">
                  <c:v>12725.132113391261</c:v>
                </c:pt>
                <c:pt idx="391">
                  <c:v>12725.132113391261</c:v>
                </c:pt>
                <c:pt idx="392">
                  <c:v>12725.132113391261</c:v>
                </c:pt>
                <c:pt idx="393">
                  <c:v>12725.132113391261</c:v>
                </c:pt>
                <c:pt idx="394">
                  <c:v>12725.132113391261</c:v>
                </c:pt>
                <c:pt idx="395">
                  <c:v>13064.781495513285</c:v>
                </c:pt>
                <c:pt idx="396">
                  <c:v>13064.781495513285</c:v>
                </c:pt>
                <c:pt idx="397">
                  <c:v>13117.187819383063</c:v>
                </c:pt>
                <c:pt idx="398">
                  <c:v>13117.187819383063</c:v>
                </c:pt>
                <c:pt idx="399">
                  <c:v>13117.187819383063</c:v>
                </c:pt>
                <c:pt idx="400">
                  <c:v>13117.187819383063</c:v>
                </c:pt>
                <c:pt idx="401">
                  <c:v>13117.187819383063</c:v>
                </c:pt>
                <c:pt idx="402">
                  <c:v>13117.187819383063</c:v>
                </c:pt>
                <c:pt idx="403">
                  <c:v>13117.187819383063</c:v>
                </c:pt>
                <c:pt idx="404">
                  <c:v>13117.187819383063</c:v>
                </c:pt>
                <c:pt idx="405">
                  <c:v>13117.187819383063</c:v>
                </c:pt>
                <c:pt idx="406">
                  <c:v>13117.187819383063</c:v>
                </c:pt>
                <c:pt idx="407">
                  <c:v>13117.187819383063</c:v>
                </c:pt>
                <c:pt idx="408">
                  <c:v>13117.187819383063</c:v>
                </c:pt>
                <c:pt idx="409">
                  <c:v>13117.187819383063</c:v>
                </c:pt>
                <c:pt idx="410">
                  <c:v>13117.187819383063</c:v>
                </c:pt>
                <c:pt idx="411">
                  <c:v>13117.187819383063</c:v>
                </c:pt>
                <c:pt idx="412">
                  <c:v>13117.187819383063</c:v>
                </c:pt>
                <c:pt idx="413">
                  <c:v>13117.187819383063</c:v>
                </c:pt>
                <c:pt idx="414">
                  <c:v>13117.187819383063</c:v>
                </c:pt>
                <c:pt idx="415">
                  <c:v>13117.187819383063</c:v>
                </c:pt>
                <c:pt idx="416">
                  <c:v>13117.187819383063</c:v>
                </c:pt>
                <c:pt idx="417">
                  <c:v>13117.187819383063</c:v>
                </c:pt>
                <c:pt idx="418">
                  <c:v>13117.187819383063</c:v>
                </c:pt>
                <c:pt idx="419">
                  <c:v>13117.187819383063</c:v>
                </c:pt>
                <c:pt idx="420">
                  <c:v>13117.187819383063</c:v>
                </c:pt>
                <c:pt idx="421">
                  <c:v>13117.187819383063</c:v>
                </c:pt>
                <c:pt idx="422">
                  <c:v>13117.187819383063</c:v>
                </c:pt>
                <c:pt idx="423">
                  <c:v>13117.187819383063</c:v>
                </c:pt>
                <c:pt idx="424">
                  <c:v>13117.187819383063</c:v>
                </c:pt>
                <c:pt idx="425">
                  <c:v>13142.065865387067</c:v>
                </c:pt>
                <c:pt idx="426">
                  <c:v>13282.795095967818</c:v>
                </c:pt>
                <c:pt idx="427">
                  <c:v>13282.795095967818</c:v>
                </c:pt>
                <c:pt idx="428">
                  <c:v>13282.795095967818</c:v>
                </c:pt>
                <c:pt idx="429">
                  <c:v>13282.795095967818</c:v>
                </c:pt>
                <c:pt idx="430">
                  <c:v>13282.795095967818</c:v>
                </c:pt>
                <c:pt idx="431">
                  <c:v>13282.795095967818</c:v>
                </c:pt>
                <c:pt idx="432">
                  <c:v>13282.795095967818</c:v>
                </c:pt>
                <c:pt idx="433">
                  <c:v>13282.795095967818</c:v>
                </c:pt>
                <c:pt idx="434">
                  <c:v>13282.795095967818</c:v>
                </c:pt>
                <c:pt idx="435">
                  <c:v>13282.795095967818</c:v>
                </c:pt>
                <c:pt idx="436">
                  <c:v>13282.795095967818</c:v>
                </c:pt>
                <c:pt idx="437">
                  <c:v>13282.795095967818</c:v>
                </c:pt>
                <c:pt idx="438">
                  <c:v>13282.795095967818</c:v>
                </c:pt>
                <c:pt idx="439">
                  <c:v>13282.795095967818</c:v>
                </c:pt>
                <c:pt idx="440">
                  <c:v>13282.795095967818</c:v>
                </c:pt>
                <c:pt idx="441">
                  <c:v>13282.795095967818</c:v>
                </c:pt>
                <c:pt idx="442">
                  <c:v>13282.795095967818</c:v>
                </c:pt>
                <c:pt idx="443">
                  <c:v>13283.629827158629</c:v>
                </c:pt>
                <c:pt idx="444">
                  <c:v>13283.629827158629</c:v>
                </c:pt>
                <c:pt idx="445">
                  <c:v>13283.629827158629</c:v>
                </c:pt>
                <c:pt idx="446">
                  <c:v>13283.629827158629</c:v>
                </c:pt>
                <c:pt idx="447">
                  <c:v>13283.629827158629</c:v>
                </c:pt>
                <c:pt idx="448">
                  <c:v>13283.629827158629</c:v>
                </c:pt>
                <c:pt idx="449">
                  <c:v>13283.629827158629</c:v>
                </c:pt>
                <c:pt idx="450">
                  <c:v>13283.629827158629</c:v>
                </c:pt>
                <c:pt idx="451">
                  <c:v>13283.629827158629</c:v>
                </c:pt>
                <c:pt idx="452">
                  <c:v>13283.629827158629</c:v>
                </c:pt>
                <c:pt idx="453">
                  <c:v>13283.629827158629</c:v>
                </c:pt>
                <c:pt idx="454">
                  <c:v>13283.629827158629</c:v>
                </c:pt>
                <c:pt idx="455">
                  <c:v>13283.629827158629</c:v>
                </c:pt>
                <c:pt idx="456">
                  <c:v>13283.629827158629</c:v>
                </c:pt>
                <c:pt idx="457">
                  <c:v>13541.894771832933</c:v>
                </c:pt>
                <c:pt idx="458">
                  <c:v>13541.894771832933</c:v>
                </c:pt>
                <c:pt idx="459">
                  <c:v>13541.894771832933</c:v>
                </c:pt>
                <c:pt idx="460">
                  <c:v>13541.894771832933</c:v>
                </c:pt>
                <c:pt idx="461">
                  <c:v>13541.894771832933</c:v>
                </c:pt>
                <c:pt idx="462">
                  <c:v>13541.894771832933</c:v>
                </c:pt>
                <c:pt idx="463">
                  <c:v>13541.894771832933</c:v>
                </c:pt>
                <c:pt idx="464">
                  <c:v>13541.894771832933</c:v>
                </c:pt>
                <c:pt idx="465">
                  <c:v>13541.894771832933</c:v>
                </c:pt>
                <c:pt idx="466">
                  <c:v>13541.894771832933</c:v>
                </c:pt>
                <c:pt idx="467">
                  <c:v>13541.894771832933</c:v>
                </c:pt>
                <c:pt idx="468">
                  <c:v>13541.894771832933</c:v>
                </c:pt>
                <c:pt idx="469">
                  <c:v>13541.894771832933</c:v>
                </c:pt>
                <c:pt idx="470">
                  <c:v>13541.894771832933</c:v>
                </c:pt>
                <c:pt idx="471">
                  <c:v>13541.894771832933</c:v>
                </c:pt>
                <c:pt idx="472">
                  <c:v>13541.894771832933</c:v>
                </c:pt>
                <c:pt idx="473">
                  <c:v>13541.894771832933</c:v>
                </c:pt>
                <c:pt idx="474">
                  <c:v>13541.894771832933</c:v>
                </c:pt>
                <c:pt idx="475">
                  <c:v>13541.894771832933</c:v>
                </c:pt>
                <c:pt idx="476">
                  <c:v>13541.894771832933</c:v>
                </c:pt>
                <c:pt idx="477">
                  <c:v>13541.894771832933</c:v>
                </c:pt>
                <c:pt idx="478">
                  <c:v>13541.894771832933</c:v>
                </c:pt>
                <c:pt idx="479">
                  <c:v>13541.894771832933</c:v>
                </c:pt>
                <c:pt idx="480">
                  <c:v>13541.894771832933</c:v>
                </c:pt>
                <c:pt idx="481">
                  <c:v>13541.894771832933</c:v>
                </c:pt>
                <c:pt idx="482">
                  <c:v>13541.894771832933</c:v>
                </c:pt>
                <c:pt idx="483">
                  <c:v>13541.894771832933</c:v>
                </c:pt>
                <c:pt idx="484">
                  <c:v>13541.894771832933</c:v>
                </c:pt>
                <c:pt idx="485">
                  <c:v>13541.894771832933</c:v>
                </c:pt>
                <c:pt idx="486">
                  <c:v>13541.894771832933</c:v>
                </c:pt>
                <c:pt idx="487">
                  <c:v>13541.894771832933</c:v>
                </c:pt>
                <c:pt idx="488">
                  <c:v>13541.894771832933</c:v>
                </c:pt>
                <c:pt idx="489">
                  <c:v>13541.894771832933</c:v>
                </c:pt>
                <c:pt idx="490">
                  <c:v>13541.894771832933</c:v>
                </c:pt>
                <c:pt idx="491">
                  <c:v>13541.894771832933</c:v>
                </c:pt>
                <c:pt idx="492">
                  <c:v>13541.894771832933</c:v>
                </c:pt>
                <c:pt idx="493">
                  <c:v>13541.894771832933</c:v>
                </c:pt>
                <c:pt idx="494">
                  <c:v>13541.894771832933</c:v>
                </c:pt>
                <c:pt idx="495">
                  <c:v>13541.894771832933</c:v>
                </c:pt>
                <c:pt idx="496">
                  <c:v>13541.894771832933</c:v>
                </c:pt>
                <c:pt idx="497">
                  <c:v>13541.894771832933</c:v>
                </c:pt>
                <c:pt idx="498">
                  <c:v>13541.894771832933</c:v>
                </c:pt>
                <c:pt idx="499">
                  <c:v>13541.894771832933</c:v>
                </c:pt>
                <c:pt idx="500">
                  <c:v>13541.894771832933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F-45B1-BB81-FBD900BF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951551"/>
        <c:axId val="424938591"/>
      </c:lineChart>
      <c:dateAx>
        <c:axId val="424951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938591"/>
        <c:crosses val="autoZero"/>
        <c:auto val="1"/>
        <c:lblOffset val="100"/>
        <c:baseTimeUnit val="days"/>
      </c:dateAx>
      <c:valAx>
        <c:axId val="424938591"/>
        <c:scaling>
          <c:orientation val="minMax"/>
          <c:max val="15000"/>
          <c:min val="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95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</xdr:row>
      <xdr:rowOff>106680</xdr:rowOff>
    </xdr:from>
    <xdr:to>
      <xdr:col>18</xdr:col>
      <xdr:colOff>250980</xdr:colOff>
      <xdr:row>28</xdr:row>
      <xdr:rowOff>175260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FD306AA-FDF8-25A2-8560-A47F2DD92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611D-6192-461B-B923-04690139C1AB}">
  <dimension ref="A1:D22"/>
  <sheetViews>
    <sheetView zoomScale="115" zoomScaleNormal="115" workbookViewId="0">
      <selection activeCell="E12" sqref="E12"/>
    </sheetView>
  </sheetViews>
  <sheetFormatPr defaultRowHeight="14.4" x14ac:dyDescent="0.3"/>
  <cols>
    <col min="1" max="1" width="20.88671875" customWidth="1"/>
    <col min="2" max="2" width="17.44140625" customWidth="1"/>
  </cols>
  <sheetData>
    <row r="1" spans="1:4" x14ac:dyDescent="0.3">
      <c r="A1" s="9" t="s">
        <v>13</v>
      </c>
      <c r="B1" s="9" t="s">
        <v>14</v>
      </c>
      <c r="C1" s="1"/>
    </row>
    <row r="2" spans="1:4" x14ac:dyDescent="0.3">
      <c r="A2" s="7" t="s">
        <v>31</v>
      </c>
      <c r="B2" s="7" t="s">
        <v>32</v>
      </c>
      <c r="C2" s="2"/>
      <c r="D2" s="1"/>
    </row>
    <row r="3" spans="1:4" x14ac:dyDescent="0.3">
      <c r="A3" s="8" t="s">
        <v>0</v>
      </c>
      <c r="B3" s="8">
        <v>2</v>
      </c>
      <c r="C3" s="2"/>
      <c r="D3" s="2"/>
    </row>
    <row r="4" spans="1:4" x14ac:dyDescent="0.3">
      <c r="A4" s="8" t="s">
        <v>1</v>
      </c>
      <c r="B4" s="8">
        <v>3</v>
      </c>
      <c r="C4" s="2"/>
      <c r="D4" s="2"/>
    </row>
    <row r="5" spans="1:4" x14ac:dyDescent="0.3">
      <c r="A5" s="8" t="s">
        <v>2</v>
      </c>
      <c r="B5" s="8">
        <v>5.0000000000000001E-3</v>
      </c>
      <c r="C5" s="2"/>
      <c r="D5" s="2"/>
    </row>
    <row r="6" spans="1:4" x14ac:dyDescent="0.3">
      <c r="A6" s="8" t="s">
        <v>3</v>
      </c>
      <c r="B6" s="8">
        <v>10000</v>
      </c>
      <c r="C6" s="2"/>
      <c r="D6" s="2"/>
    </row>
    <row r="9" spans="1:4" x14ac:dyDescent="0.3">
      <c r="D9" s="1"/>
    </row>
    <row r="10" spans="1:4" x14ac:dyDescent="0.3">
      <c r="D10" s="2"/>
    </row>
    <row r="11" spans="1:4" x14ac:dyDescent="0.3">
      <c r="D11" s="2"/>
    </row>
    <row r="12" spans="1:4" x14ac:dyDescent="0.3">
      <c r="D12" s="2"/>
    </row>
    <row r="13" spans="1:4" x14ac:dyDescent="0.3">
      <c r="D13" s="2"/>
    </row>
    <row r="14" spans="1:4" x14ac:dyDescent="0.3">
      <c r="A14" s="4"/>
      <c r="B14" s="4"/>
    </row>
    <row r="15" spans="1:4" x14ac:dyDescent="0.3">
      <c r="B15" s="6"/>
    </row>
    <row r="16" spans="1:4" x14ac:dyDescent="0.3">
      <c r="A16" s="4"/>
      <c r="B16" s="4"/>
    </row>
    <row r="17" spans="2:2" x14ac:dyDescent="0.3">
      <c r="B17" s="6"/>
    </row>
    <row r="18" spans="2:2" x14ac:dyDescent="0.3">
      <c r="B18" s="6"/>
    </row>
    <row r="19" spans="2:2" x14ac:dyDescent="0.3">
      <c r="B19" s="3"/>
    </row>
    <row r="20" spans="2:2" x14ac:dyDescent="0.3">
      <c r="B20" s="3"/>
    </row>
    <row r="21" spans="2:2" x14ac:dyDescent="0.3">
      <c r="B21" s="3"/>
    </row>
    <row r="22" spans="2:2" x14ac:dyDescent="0.3">
      <c r="B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8FE0-5BE4-4D52-94CE-4BD7BF95D00E}">
  <dimension ref="A1:N753"/>
  <sheetViews>
    <sheetView workbookViewId="0">
      <pane ySplit="1" topLeftCell="A2" activePane="bottomLeft" state="frozen"/>
      <selection pane="bottomLeft" activeCell="I17" sqref="I17"/>
    </sheetView>
  </sheetViews>
  <sheetFormatPr defaultColWidth="14.33203125" defaultRowHeight="14.4" x14ac:dyDescent="0.3"/>
  <sheetData>
    <row r="1" spans="1:14" x14ac:dyDescent="0.3">
      <c r="A1" s="10" t="s">
        <v>19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20</v>
      </c>
      <c r="L1" s="11" t="s">
        <v>21</v>
      </c>
      <c r="M1" s="11" t="s">
        <v>22</v>
      </c>
      <c r="N1" s="11" t="s">
        <v>33</v>
      </c>
    </row>
    <row r="2" spans="1:14" x14ac:dyDescent="0.3">
      <c r="A2">
        <v>1</v>
      </c>
      <c r="B2" s="5">
        <v>45293</v>
      </c>
      <c r="C2">
        <v>365.421630859375</v>
      </c>
      <c r="D2" s="3">
        <f>IF(A2&gt;=Inputs!$B$3+1,AVERAGE(INDEX(C:C,ROW()-Inputs!$B$3):C1),0)</f>
        <v>0</v>
      </c>
      <c r="E2" s="3">
        <f>IF(A2&gt;=Inputs!$B$4+1,AVERAGE(INDEX(C:C,ROW()-Inputs!$B$4):D1),0)</f>
        <v>0</v>
      </c>
      <c r="F2">
        <f>IF(A2&gt;Inputs!$B$4,IF(D2&gt;E2,1,0),0)</f>
        <v>0</v>
      </c>
      <c r="G2">
        <f>F2</f>
        <v>0</v>
      </c>
      <c r="H2">
        <f>(C3/C2)-1</f>
        <v>-7.2806923188462047E-4</v>
      </c>
      <c r="I2">
        <f>IF(A2&gt;Inputs!$B$4,G2*Backtest!H2,0)</f>
        <v>0</v>
      </c>
      <c r="J2">
        <v>1</v>
      </c>
      <c r="L2">
        <f>(Inputs!$B$6*Backtest!J2)-(Backtest!K2*Inputs!$B$5)</f>
        <v>10000</v>
      </c>
      <c r="M2">
        <f>IF(A2&gt;Inputs!$B$4,M1*(1+H1),Inputs!$B$6)</f>
        <v>10000</v>
      </c>
      <c r="N2">
        <f>MAX($L$2:L2)</f>
        <v>10000</v>
      </c>
    </row>
    <row r="3" spans="1:14" x14ac:dyDescent="0.3">
      <c r="A3">
        <v>2</v>
      </c>
      <c r="B3" s="5">
        <v>45294</v>
      </c>
      <c r="C3">
        <v>365.15557861328119</v>
      </c>
      <c r="D3" s="3">
        <f>IF(A3&gt;=Inputs!$B$3+1,AVERAGE(INDEX(C:C,ROW()-Inputs!$B$3):C2),0)</f>
        <v>0</v>
      </c>
      <c r="E3" s="3">
        <f>IF(A3&gt;=Inputs!$B$4+1,AVERAGE(INDEX(C:C,ROW()-Inputs!$B$4):D2),0)</f>
        <v>0</v>
      </c>
      <c r="F3">
        <f>IF(A3&gt;Inputs!$B$4,IF(D3&gt;E3,1,0),0)</f>
        <v>0</v>
      </c>
      <c r="G3">
        <f>F2</f>
        <v>0</v>
      </c>
      <c r="H3">
        <f t="shared" ref="H3:H66" si="0">(C3/C2)-1</f>
        <v>-7.2806923188462047E-4</v>
      </c>
      <c r="I3">
        <f>IF(A3&gt;Inputs!$B$4,G3*Backtest!H3,0)</f>
        <v>0</v>
      </c>
      <c r="J3">
        <f>J2*(1+I3)</f>
        <v>1</v>
      </c>
      <c r="K3">
        <f t="shared" ref="K3:K66" si="1">ABS(G3-G2)</f>
        <v>0</v>
      </c>
      <c r="L3">
        <f>(Inputs!$B$6*Backtest!J3)-(Backtest!K3*Inputs!$B$5)</f>
        <v>10000</v>
      </c>
      <c r="M3">
        <f>IF(A3&gt;Inputs!$B$4,M2*(1+H2),Inputs!$B$6)</f>
        <v>10000</v>
      </c>
      <c r="N3">
        <f>MAX($L$2:L3)</f>
        <v>10000</v>
      </c>
    </row>
    <row r="4" spans="1:14" x14ac:dyDescent="0.3">
      <c r="A4">
        <v>3</v>
      </c>
      <c r="B4" s="5">
        <v>45295</v>
      </c>
      <c r="C4">
        <v>362.53463745117188</v>
      </c>
      <c r="D4" s="3">
        <f>IF(A4&gt;=Inputs!$B$3+1,AVERAGE(INDEX(C:C,ROW()-Inputs!$B$3):C3),0)</f>
        <v>365.28860473632813</v>
      </c>
      <c r="E4" s="3">
        <f>IF(A4&gt;=Inputs!$B$4+1,AVERAGE(INDEX(C:C,ROW()-Inputs!$B$4):D3),0)</f>
        <v>0</v>
      </c>
      <c r="F4">
        <f>IF(A4&gt;Inputs!$B$4,IF(D4&gt;E4,1,0),0)</f>
        <v>0</v>
      </c>
      <c r="G4">
        <f t="shared" ref="G4:G67" si="2">F3</f>
        <v>0</v>
      </c>
      <c r="H4">
        <f t="shared" si="0"/>
        <v>-7.1776013173963094E-3</v>
      </c>
      <c r="I4">
        <f>IF(A4&gt;Inputs!$B$4,G4*Backtest!H4,0)</f>
        <v>0</v>
      </c>
      <c r="J4">
        <f t="shared" ref="J4:J67" si="3">J3*(1+I4)</f>
        <v>1</v>
      </c>
      <c r="K4">
        <f t="shared" si="1"/>
        <v>0</v>
      </c>
      <c r="L4">
        <f>(Inputs!$B$6*Backtest!J4)-(Backtest!K4*Inputs!$B$5)</f>
        <v>10000</v>
      </c>
      <c r="M4">
        <f>IF(A4&gt;Inputs!$B$4,M3*(1+H3),Inputs!$B$6)</f>
        <v>10000</v>
      </c>
      <c r="N4">
        <f>MAX($L$2:L4)</f>
        <v>10000</v>
      </c>
    </row>
    <row r="5" spans="1:14" x14ac:dyDescent="0.3">
      <c r="A5">
        <v>4</v>
      </c>
      <c r="B5" s="5">
        <v>45296</v>
      </c>
      <c r="C5">
        <v>362.34744262695313</v>
      </c>
      <c r="D5" s="3">
        <f>IF(A5&gt;=Inputs!$B$3+1,AVERAGE(INDEX(C:C,ROW()-Inputs!$B$3):C4),0)</f>
        <v>363.84510803222656</v>
      </c>
      <c r="E5" s="3">
        <f>IF(A5&gt;=Inputs!$B$4+1,AVERAGE(INDEX(C:C,ROW()-Inputs!$B$4):D4),0)</f>
        <v>243.06674194335938</v>
      </c>
      <c r="F5">
        <f>IF(A5&gt;Inputs!$B$4,IF(D5&gt;E5,1,0),0)</f>
        <v>1</v>
      </c>
      <c r="G5">
        <f t="shared" si="2"/>
        <v>0</v>
      </c>
      <c r="H5">
        <f t="shared" si="0"/>
        <v>-5.1635017700613073E-4</v>
      </c>
      <c r="I5">
        <f>IF(A5&gt;Inputs!$B$4,G5*Backtest!H5,0)</f>
        <v>0</v>
      </c>
      <c r="J5">
        <f t="shared" si="3"/>
        <v>1</v>
      </c>
      <c r="K5">
        <f t="shared" si="1"/>
        <v>0</v>
      </c>
      <c r="L5">
        <f>(Inputs!$B$6*Backtest!J5)-(Backtest!K5*Inputs!$B$5)</f>
        <v>10000</v>
      </c>
      <c r="M5">
        <f>IF(A5&gt;Inputs!$B$4,M4*(1+H4),Inputs!$B$6)</f>
        <v>9928.2239868260367</v>
      </c>
      <c r="N5">
        <f>MAX($L$2:L5)</f>
        <v>10000</v>
      </c>
    </row>
    <row r="6" spans="1:14" x14ac:dyDescent="0.3">
      <c r="A6">
        <v>5</v>
      </c>
      <c r="B6" s="5">
        <v>45299</v>
      </c>
      <c r="C6">
        <v>369.18548583984381</v>
      </c>
      <c r="D6" s="3">
        <f>IF(A6&gt;=Inputs!$B$3+1,AVERAGE(INDEX(C:C,ROW()-Inputs!$B$3):C5),0)</f>
        <v>362.4410400390625</v>
      </c>
      <c r="E6" s="3">
        <f>IF(A6&gt;=Inputs!$B$4+1,AVERAGE(INDEX(C:C,ROW()-Inputs!$B$4):D5),0)</f>
        <v>303.19522857666016</v>
      </c>
      <c r="F6">
        <f>IF(A6&gt;Inputs!$B$4,IF(D6&gt;E6,1,0),0)</f>
        <v>1</v>
      </c>
      <c r="G6">
        <f t="shared" si="2"/>
        <v>1</v>
      </c>
      <c r="H6">
        <f t="shared" si="0"/>
        <v>1.8871509519471363E-2</v>
      </c>
      <c r="I6">
        <f>IF(A6&gt;Inputs!$B$4,G6*Backtest!H6,0)</f>
        <v>1.8871509519471363E-2</v>
      </c>
      <c r="J6">
        <f t="shared" si="3"/>
        <v>1.0188715095194714</v>
      </c>
      <c r="K6">
        <f t="shared" si="1"/>
        <v>1</v>
      </c>
      <c r="L6">
        <f>(Inputs!$B$6*Backtest!J6)-(Backtest!K6*Inputs!$B$5)</f>
        <v>10188.710095194714</v>
      </c>
      <c r="M6">
        <f>IF(A6&gt;Inputs!$B$4,M5*(1+H5),Inputs!$B$6)</f>
        <v>9923.0975466130822</v>
      </c>
      <c r="N6">
        <f>MAX($L$2:L6)</f>
        <v>10188.710095194714</v>
      </c>
    </row>
    <row r="7" spans="1:14" x14ac:dyDescent="0.3">
      <c r="A7">
        <v>6</v>
      </c>
      <c r="B7" s="5">
        <v>45300</v>
      </c>
      <c r="C7">
        <v>370.26934814453119</v>
      </c>
      <c r="D7" s="3">
        <f>IF(A7&gt;=Inputs!$B$3+1,AVERAGE(INDEX(C:C,ROW()-Inputs!$B$3):C6),0)</f>
        <v>365.76646423339844</v>
      </c>
      <c r="E7" s="3">
        <f>IF(A7&gt;=Inputs!$B$4+1,AVERAGE(INDEX(C:C,ROW()-Inputs!$B$4):D6),0)</f>
        <v>364.27371978759766</v>
      </c>
      <c r="F7">
        <f>IF(A7&gt;Inputs!$B$4,IF(D7&gt;E7,1,0),0)</f>
        <v>1</v>
      </c>
      <c r="G7">
        <f t="shared" si="2"/>
        <v>1</v>
      </c>
      <c r="H7">
        <f t="shared" si="0"/>
        <v>2.9358204649398978E-3</v>
      </c>
      <c r="I7">
        <f>IF(A7&gt;Inputs!$B$4,G7*Backtest!H7,0)</f>
        <v>2.9358204649398978E-3</v>
      </c>
      <c r="J7">
        <f t="shared" si="3"/>
        <v>1.0218627333482628</v>
      </c>
      <c r="K7">
        <f t="shared" si="1"/>
        <v>0</v>
      </c>
      <c r="L7">
        <f>(Inputs!$B$6*Backtest!J7)-(Backtest!K7*Inputs!$B$5)</f>
        <v>10218.627333482629</v>
      </c>
      <c r="M7">
        <f>IF(A7&gt;Inputs!$B$4,M6*(1+H6),Inputs!$B$6)</f>
        <v>10110.361376426634</v>
      </c>
      <c r="N7">
        <f>MAX($L$2:L7)</f>
        <v>10218.627333482629</v>
      </c>
    </row>
    <row r="8" spans="1:14" x14ac:dyDescent="0.3">
      <c r="A8">
        <v>7</v>
      </c>
      <c r="B8" s="5">
        <v>45301</v>
      </c>
      <c r="C8">
        <v>377.14675903320313</v>
      </c>
      <c r="D8" s="3">
        <f>IF(A8&gt;=Inputs!$B$3+1,AVERAGE(INDEX(C:C,ROW()-Inputs!$B$3):C7),0)</f>
        <v>369.7274169921875</v>
      </c>
      <c r="E8" s="3">
        <f>IF(A8&gt;=Inputs!$B$4+1,AVERAGE(INDEX(C:C,ROW()-Inputs!$B$4):D7),0)</f>
        <v>365.64248148600262</v>
      </c>
      <c r="F8">
        <f>IF(A8&gt;Inputs!$B$4,IF(D8&gt;E8,1,0),0)</f>
        <v>1</v>
      </c>
      <c r="G8">
        <f t="shared" si="2"/>
        <v>1</v>
      </c>
      <c r="H8">
        <f t="shared" si="0"/>
        <v>1.8574075664473888E-2</v>
      </c>
      <c r="I8">
        <f>IF(A8&gt;Inputs!$B$4,G8*Backtest!H8,0)</f>
        <v>1.8574075664473888E-2</v>
      </c>
      <c r="J8">
        <f t="shared" si="3"/>
        <v>1.0408428890761796</v>
      </c>
      <c r="K8">
        <f t="shared" si="1"/>
        <v>0</v>
      </c>
      <c r="L8">
        <f>(Inputs!$B$6*Backtest!J8)-(Backtest!K8*Inputs!$B$5)</f>
        <v>10408.428890761796</v>
      </c>
      <c r="M8">
        <f>IF(A8&gt;Inputs!$B$4,M7*(1+H7),Inputs!$B$6)</f>
        <v>10140.043582263484</v>
      </c>
      <c r="N8">
        <f>MAX($L$2:L8)</f>
        <v>10408.428890761796</v>
      </c>
    </row>
    <row r="9" spans="1:14" x14ac:dyDescent="0.3">
      <c r="A9">
        <v>8</v>
      </c>
      <c r="B9" s="5">
        <v>45302</v>
      </c>
      <c r="C9">
        <v>378.9794921875</v>
      </c>
      <c r="D9" s="3">
        <f>IF(A9&gt;=Inputs!$B$3+1,AVERAGE(INDEX(C:C,ROW()-Inputs!$B$3):C8),0)</f>
        <v>373.70805358886719</v>
      </c>
      <c r="E9" s="3">
        <f>IF(A9&gt;=Inputs!$B$4+1,AVERAGE(INDEX(C:C,ROW()-Inputs!$B$4):D8),0)</f>
        <v>369.08941904703778</v>
      </c>
      <c r="F9">
        <f>IF(A9&gt;Inputs!$B$4,IF(D9&gt;E9,1,0),0)</f>
        <v>1</v>
      </c>
      <c r="G9">
        <f t="shared" si="2"/>
        <v>1</v>
      </c>
      <c r="H9">
        <f t="shared" si="0"/>
        <v>4.8594694516135295E-3</v>
      </c>
      <c r="I9">
        <f>IF(A9&gt;Inputs!$B$4,G9*Backtest!H9,0)</f>
        <v>4.8594694516135295E-3</v>
      </c>
      <c r="J9">
        <f t="shared" si="3"/>
        <v>1.0459008332995745</v>
      </c>
      <c r="K9">
        <f t="shared" si="1"/>
        <v>0</v>
      </c>
      <c r="L9">
        <f>(Inputs!$B$6*Backtest!J9)-(Backtest!K9*Inputs!$B$5)</f>
        <v>10459.008332995745</v>
      </c>
      <c r="M9">
        <f>IF(A9&gt;Inputs!$B$4,M8*(1+H8),Inputs!$B$6)</f>
        <v>10328.385519001509</v>
      </c>
      <c r="N9">
        <f>MAX($L$2:L9)</f>
        <v>10459.008332995745</v>
      </c>
    </row>
    <row r="10" spans="1:14" x14ac:dyDescent="0.3">
      <c r="A10">
        <v>9</v>
      </c>
      <c r="B10" s="5">
        <v>45303</v>
      </c>
      <c r="C10">
        <v>382.7630615234375</v>
      </c>
      <c r="D10" s="3">
        <f>IF(A10&gt;=Inputs!$B$3+1,AVERAGE(INDEX(C:C,ROW()-Inputs!$B$3):C9),0)</f>
        <v>378.06312561035156</v>
      </c>
      <c r="E10" s="3">
        <f>IF(A10&gt;=Inputs!$B$4+1,AVERAGE(INDEX(C:C,ROW()-Inputs!$B$4):D9),0)</f>
        <v>372.59958902994794</v>
      </c>
      <c r="F10">
        <f>IF(A10&gt;Inputs!$B$4,IF(D10&gt;E10,1,0),0)</f>
        <v>1</v>
      </c>
      <c r="G10">
        <f t="shared" si="2"/>
        <v>1</v>
      </c>
      <c r="H10">
        <f t="shared" si="0"/>
        <v>9.983572762996884E-3</v>
      </c>
      <c r="I10">
        <f>IF(A10&gt;Inputs!$B$4,G10*Backtest!H10,0)</f>
        <v>9.983572762996884E-3</v>
      </c>
      <c r="J10">
        <f t="shared" si="3"/>
        <v>1.0563426603716999</v>
      </c>
      <c r="K10">
        <f t="shared" si="1"/>
        <v>0</v>
      </c>
      <c r="L10">
        <f>(Inputs!$B$6*Backtest!J10)-(Backtest!K10*Inputs!$B$5)</f>
        <v>10563.426603716998</v>
      </c>
      <c r="M10">
        <f>IF(A10&gt;Inputs!$B$4,M9*(1+H9),Inputs!$B$6)</f>
        <v>10378.575992915585</v>
      </c>
      <c r="N10">
        <f>MAX($L$2:L10)</f>
        <v>10563.426603716998</v>
      </c>
    </row>
    <row r="11" spans="1:14" x14ac:dyDescent="0.3">
      <c r="A11">
        <v>10</v>
      </c>
      <c r="B11" s="5">
        <v>45307</v>
      </c>
      <c r="C11">
        <v>384.53662109375</v>
      </c>
      <c r="D11" s="3">
        <f>IF(A11&gt;=Inputs!$B$3+1,AVERAGE(INDEX(C:C,ROW()-Inputs!$B$3):C10),0)</f>
        <v>380.87127685546875</v>
      </c>
      <c r="E11" s="3">
        <f>IF(A11&gt;=Inputs!$B$4+1,AVERAGE(INDEX(C:C,ROW()-Inputs!$B$4):D10),0)</f>
        <v>376.7313181559245</v>
      </c>
      <c r="F11">
        <f>IF(A11&gt;Inputs!$B$4,IF(D11&gt;E11,1,0),0)</f>
        <v>1</v>
      </c>
      <c r="G11">
        <f t="shared" si="2"/>
        <v>1</v>
      </c>
      <c r="H11">
        <f t="shared" si="0"/>
        <v>4.6335703431086284E-3</v>
      </c>
      <c r="I11">
        <f>IF(A11&gt;Inputs!$B$4,G11*Backtest!H11,0)</f>
        <v>4.6335703431086284E-3</v>
      </c>
      <c r="J11">
        <f t="shared" si="3"/>
        <v>1.0612372983949587</v>
      </c>
      <c r="K11">
        <f t="shared" si="1"/>
        <v>0</v>
      </c>
      <c r="L11">
        <f>(Inputs!$B$6*Backtest!J11)-(Backtest!K11*Inputs!$B$5)</f>
        <v>10612.372983949588</v>
      </c>
      <c r="M11">
        <f>IF(A11&gt;Inputs!$B$4,M10*(1+H10),Inputs!$B$6)</f>
        <v>10482.19126151715</v>
      </c>
      <c r="N11">
        <f>MAX($L$2:L11)</f>
        <v>10612.372983949588</v>
      </c>
    </row>
    <row r="12" spans="1:14" x14ac:dyDescent="0.3">
      <c r="A12">
        <v>11</v>
      </c>
      <c r="B12" s="5">
        <v>45308</v>
      </c>
      <c r="C12">
        <v>383.74838256835938</v>
      </c>
      <c r="D12" s="3">
        <f>IF(A12&gt;=Inputs!$B$3+1,AVERAGE(INDEX(C:C,ROW()-Inputs!$B$3):C11),0)</f>
        <v>383.64984130859375</v>
      </c>
      <c r="E12" s="3">
        <f>IF(A12&gt;=Inputs!$B$4+1,AVERAGE(INDEX(C:C,ROW()-Inputs!$B$4):D11),0)</f>
        <v>379.82027180989581</v>
      </c>
      <c r="F12">
        <f>IF(A12&gt;Inputs!$B$4,IF(D12&gt;E12,1,0),0)</f>
        <v>1</v>
      </c>
      <c r="G12">
        <f t="shared" si="2"/>
        <v>1</v>
      </c>
      <c r="H12">
        <f t="shared" si="0"/>
        <v>-2.0498399428086067E-3</v>
      </c>
      <c r="I12">
        <f>IF(A12&gt;Inputs!$B$4,G12*Backtest!H12,0)</f>
        <v>-2.0498399428086067E-3</v>
      </c>
      <c r="J12">
        <f t="shared" si="3"/>
        <v>1.0590619317919105</v>
      </c>
      <c r="K12">
        <f t="shared" si="1"/>
        <v>0</v>
      </c>
      <c r="L12">
        <f>(Inputs!$B$6*Backtest!J12)-(Backtest!K12*Inputs!$B$5)</f>
        <v>10590.619317919105</v>
      </c>
      <c r="M12">
        <f>IF(A12&gt;Inputs!$B$4,M11*(1+H11),Inputs!$B$6)</f>
        <v>10530.761232077308</v>
      </c>
      <c r="N12">
        <f>MAX($L$2:L12)</f>
        <v>10612.372983949588</v>
      </c>
    </row>
    <row r="13" spans="1:14" x14ac:dyDescent="0.3">
      <c r="A13">
        <v>12</v>
      </c>
      <c r="B13" s="5">
        <v>45309</v>
      </c>
      <c r="C13">
        <v>388.08367919921881</v>
      </c>
      <c r="D13" s="3">
        <f>IF(A13&gt;=Inputs!$B$3+1,AVERAGE(INDEX(C:C,ROW()-Inputs!$B$3):C12),0)</f>
        <v>384.14250183105469</v>
      </c>
      <c r="E13" s="3">
        <f>IF(A13&gt;=Inputs!$B$4+1,AVERAGE(INDEX(C:C,ROW()-Inputs!$B$4):D12),0)</f>
        <v>382.27205149332684</v>
      </c>
      <c r="F13">
        <f>IF(A13&gt;Inputs!$B$4,IF(D13&gt;E13,1,0),0)</f>
        <v>1</v>
      </c>
      <c r="G13">
        <f t="shared" si="2"/>
        <v>1</v>
      </c>
      <c r="H13">
        <f t="shared" si="0"/>
        <v>1.129723753320877E-2</v>
      </c>
      <c r="I13">
        <f>IF(A13&gt;Inputs!$B$4,G13*Backtest!H13,0)</f>
        <v>1.129723753320877E-2</v>
      </c>
      <c r="J13">
        <f t="shared" si="3"/>
        <v>1.0710264059977428</v>
      </c>
      <c r="K13">
        <f t="shared" si="1"/>
        <v>0</v>
      </c>
      <c r="L13">
        <f>(Inputs!$B$6*Backtest!J13)-(Backtest!K13*Inputs!$B$5)</f>
        <v>10710.264059977428</v>
      </c>
      <c r="M13">
        <f>IF(A13&gt;Inputs!$B$4,M12*(1+H12),Inputs!$B$6)</f>
        <v>10509.174857075615</v>
      </c>
      <c r="N13">
        <f>MAX($L$2:L13)</f>
        <v>10710.264059977428</v>
      </c>
    </row>
    <row r="14" spans="1:14" x14ac:dyDescent="0.3">
      <c r="A14">
        <v>13</v>
      </c>
      <c r="B14" s="5">
        <v>45310</v>
      </c>
      <c r="C14">
        <v>392.81320190429688</v>
      </c>
      <c r="D14" s="3">
        <f>IF(A14&gt;=Inputs!$B$3+1,AVERAGE(INDEX(C:C,ROW()-Inputs!$B$3):C13),0)</f>
        <v>385.91603088378906</v>
      </c>
      <c r="E14" s="3">
        <f>IF(A14&gt;=Inputs!$B$4+1,AVERAGE(INDEX(C:C,ROW()-Inputs!$B$4):D13),0)</f>
        <v>384.17205047607422</v>
      </c>
      <c r="F14">
        <f>IF(A14&gt;Inputs!$B$4,IF(D14&gt;E14,1,0),0)</f>
        <v>1</v>
      </c>
      <c r="G14">
        <f t="shared" si="2"/>
        <v>1</v>
      </c>
      <c r="H14">
        <f t="shared" si="0"/>
        <v>1.218686319104445E-2</v>
      </c>
      <c r="I14">
        <f>IF(A14&gt;Inputs!$B$4,G14*Backtest!H14,0)</f>
        <v>1.218686319104445E-2</v>
      </c>
      <c r="J14">
        <f t="shared" si="3"/>
        <v>1.0840788582816334</v>
      </c>
      <c r="K14">
        <f t="shared" si="1"/>
        <v>0</v>
      </c>
      <c r="L14">
        <f>(Inputs!$B$6*Backtest!J14)-(Backtest!K14*Inputs!$B$5)</f>
        <v>10840.788582816334</v>
      </c>
      <c r="M14">
        <f>IF(A14&gt;Inputs!$B$4,M13*(1+H13),Inputs!$B$6)</f>
        <v>10627.899501714024</v>
      </c>
      <c r="N14">
        <f>MAX($L$2:L14)</f>
        <v>10840.788582816334</v>
      </c>
    </row>
    <row r="15" spans="1:14" x14ac:dyDescent="0.3">
      <c r="A15">
        <v>14</v>
      </c>
      <c r="B15" s="5">
        <v>45313</v>
      </c>
      <c r="C15">
        <v>390.68496704101563</v>
      </c>
      <c r="D15" s="3">
        <f>IF(A15&gt;=Inputs!$B$3+1,AVERAGE(INDEX(C:C,ROW()-Inputs!$B$3):C14),0)</f>
        <v>390.44844055175781</v>
      </c>
      <c r="E15" s="3">
        <f>IF(A15&gt;=Inputs!$B$4+1,AVERAGE(INDEX(C:C,ROW()-Inputs!$B$4):D14),0)</f>
        <v>386.39227294921875</v>
      </c>
      <c r="F15">
        <f>IF(A15&gt;Inputs!$B$4,IF(D15&gt;E15,1,0),0)</f>
        <v>1</v>
      </c>
      <c r="G15">
        <f t="shared" si="2"/>
        <v>1</v>
      </c>
      <c r="H15">
        <f t="shared" si="0"/>
        <v>-5.4179311004922681E-3</v>
      </c>
      <c r="I15">
        <f>IF(A15&gt;Inputs!$B$4,G15*Backtest!H15,0)</f>
        <v>-5.4179311004922681E-3</v>
      </c>
      <c r="J15">
        <f t="shared" si="3"/>
        <v>1.0782053937199632</v>
      </c>
      <c r="K15">
        <f t="shared" si="1"/>
        <v>0</v>
      </c>
      <c r="L15">
        <f>(Inputs!$B$6*Backtest!J15)-(Backtest!K15*Inputs!$B$5)</f>
        <v>10782.053937199631</v>
      </c>
      <c r="M15">
        <f>IF(A15&gt;Inputs!$B$4,M14*(1+H14),Inputs!$B$6)</f>
        <v>10757.420258949582</v>
      </c>
      <c r="N15">
        <f>MAX($L$2:L15)</f>
        <v>10840.788582816334</v>
      </c>
    </row>
    <row r="16" spans="1:14" x14ac:dyDescent="0.3">
      <c r="A16">
        <v>15</v>
      </c>
      <c r="B16" s="5">
        <v>45314</v>
      </c>
      <c r="C16">
        <v>393.03982543945313</v>
      </c>
      <c r="D16" s="3">
        <f>IF(A16&gt;=Inputs!$B$3+1,AVERAGE(INDEX(C:C,ROW()-Inputs!$B$3):C15),0)</f>
        <v>391.74908447265625</v>
      </c>
      <c r="E16" s="3">
        <f>IF(A16&gt;=Inputs!$B$4+1,AVERAGE(INDEX(C:C,ROW()-Inputs!$B$4):D15),0)</f>
        <v>388.68147023518878</v>
      </c>
      <c r="F16">
        <f>IF(A16&gt;Inputs!$B$4,IF(D16&gt;E16,1,0),0)</f>
        <v>1</v>
      </c>
      <c r="G16">
        <f t="shared" si="2"/>
        <v>1</v>
      </c>
      <c r="H16">
        <f t="shared" si="0"/>
        <v>6.0275121827000344E-3</v>
      </c>
      <c r="I16">
        <f>IF(A16&gt;Inputs!$B$4,G16*Backtest!H16,0)</f>
        <v>6.0275121827000344E-3</v>
      </c>
      <c r="J16">
        <f t="shared" si="3"/>
        <v>1.084704289866063</v>
      </c>
      <c r="K16">
        <f t="shared" si="1"/>
        <v>0</v>
      </c>
      <c r="L16">
        <f>(Inputs!$B$6*Backtest!J16)-(Backtest!K16*Inputs!$B$5)</f>
        <v>10847.042898660631</v>
      </c>
      <c r="M16">
        <f>IF(A16&gt;Inputs!$B$4,M15*(1+H15),Inputs!$B$6)</f>
        <v>10699.137297167554</v>
      </c>
      <c r="N16">
        <f>MAX($L$2:L16)</f>
        <v>10847.042898660631</v>
      </c>
    </row>
    <row r="17" spans="1:14" x14ac:dyDescent="0.3">
      <c r="A17">
        <v>16</v>
      </c>
      <c r="B17" s="5">
        <v>45315</v>
      </c>
      <c r="C17">
        <v>396.64605712890619</v>
      </c>
      <c r="D17" s="3">
        <f>IF(A17&gt;=Inputs!$B$3+1,AVERAGE(INDEX(C:C,ROW()-Inputs!$B$3):C16),0)</f>
        <v>391.86239624023438</v>
      </c>
      <c r="E17" s="3">
        <f>IF(A17&gt;=Inputs!$B$4+1,AVERAGE(INDEX(C:C,ROW()-Inputs!$B$4):D16),0)</f>
        <v>390.77525838216144</v>
      </c>
      <c r="F17">
        <f>IF(A17&gt;Inputs!$B$4,IF(D17&gt;E17,1,0),0)</f>
        <v>1</v>
      </c>
      <c r="G17">
        <f t="shared" si="2"/>
        <v>1</v>
      </c>
      <c r="H17">
        <f t="shared" si="0"/>
        <v>9.1752322692006949E-3</v>
      </c>
      <c r="I17">
        <f>IF(A17&gt;Inputs!$B$4,G17*Backtest!H17,0)</f>
        <v>9.1752322692006949E-3</v>
      </c>
      <c r="J17">
        <f t="shared" si="3"/>
        <v>1.0946567036689825</v>
      </c>
      <c r="K17">
        <f t="shared" si="1"/>
        <v>0</v>
      </c>
      <c r="L17">
        <f>(Inputs!$B$6*Backtest!J17)-(Backtest!K17*Inputs!$B$5)</f>
        <v>10946.567036689825</v>
      </c>
      <c r="M17">
        <f>IF(A17&gt;Inputs!$B$4,M16*(1+H16),Inputs!$B$6)</f>
        <v>10763.626477570611</v>
      </c>
      <c r="N17">
        <f>MAX($L$2:L17)</f>
        <v>10946.567036689825</v>
      </c>
    </row>
    <row r="18" spans="1:14" x14ac:dyDescent="0.3">
      <c r="A18">
        <v>17</v>
      </c>
      <c r="B18" s="5">
        <v>45316</v>
      </c>
      <c r="C18">
        <v>398.92208862304688</v>
      </c>
      <c r="D18" s="3">
        <f>IF(A18&gt;=Inputs!$B$3+1,AVERAGE(INDEX(C:C,ROW()-Inputs!$B$3):C17),0)</f>
        <v>394.84294128417969</v>
      </c>
      <c r="E18" s="3">
        <f>IF(A18&gt;=Inputs!$B$4+1,AVERAGE(INDEX(C:C,ROW()-Inputs!$B$4):D17),0)</f>
        <v>392.40512847900391</v>
      </c>
      <c r="F18">
        <f>IF(A18&gt;Inputs!$B$4,IF(D18&gt;E18,1,0),0)</f>
        <v>1</v>
      </c>
      <c r="G18">
        <f t="shared" si="2"/>
        <v>1</v>
      </c>
      <c r="H18">
        <f t="shared" si="0"/>
        <v>5.7381926612747325E-3</v>
      </c>
      <c r="I18">
        <f>IF(A18&gt;Inputs!$B$4,G18*Backtest!H18,0)</f>
        <v>5.7381926612747325E-3</v>
      </c>
      <c r="J18">
        <f t="shared" si="3"/>
        <v>1.1009380547325911</v>
      </c>
      <c r="K18">
        <f t="shared" si="1"/>
        <v>0</v>
      </c>
      <c r="L18">
        <f>(Inputs!$B$6*Backtest!J18)-(Backtest!K18*Inputs!$B$5)</f>
        <v>11009.380547325911</v>
      </c>
      <c r="M18">
        <f>IF(A18&gt;Inputs!$B$4,M17*(1+H17),Inputs!$B$6)</f>
        <v>10862.385250561239</v>
      </c>
      <c r="N18">
        <f>MAX($L$2:L18)</f>
        <v>11009.380547325911</v>
      </c>
    </row>
    <row r="19" spans="1:14" x14ac:dyDescent="0.3">
      <c r="A19">
        <v>18</v>
      </c>
      <c r="B19" s="5">
        <v>45317</v>
      </c>
      <c r="C19">
        <v>397.99591064453119</v>
      </c>
      <c r="D19" s="3">
        <f>IF(A19&gt;=Inputs!$B$3+1,AVERAGE(INDEX(C:C,ROW()-Inputs!$B$3):C18),0)</f>
        <v>397.78407287597656</v>
      </c>
      <c r="E19" s="3">
        <f>IF(A19&gt;=Inputs!$B$4+1,AVERAGE(INDEX(C:C,ROW()-Inputs!$B$4):D18),0)</f>
        <v>394.51039886474609</v>
      </c>
      <c r="F19">
        <f>IF(A19&gt;Inputs!$B$4,IF(D19&gt;E19,1,0),0)</f>
        <v>1</v>
      </c>
      <c r="G19">
        <f t="shared" si="2"/>
        <v>1</v>
      </c>
      <c r="H19">
        <f t="shared" si="0"/>
        <v>-2.3217014172179917E-3</v>
      </c>
      <c r="I19">
        <f>IF(A19&gt;Inputs!$B$4,G19*Backtest!H19,0)</f>
        <v>-2.3217014172179917E-3</v>
      </c>
      <c r="J19">
        <f t="shared" si="3"/>
        <v>1.0983820052906492</v>
      </c>
      <c r="K19">
        <f t="shared" si="1"/>
        <v>0</v>
      </c>
      <c r="L19">
        <f>(Inputs!$B$6*Backtest!J19)-(Backtest!K19*Inputs!$B$5)</f>
        <v>10983.820052906492</v>
      </c>
      <c r="M19">
        <f>IF(A19&gt;Inputs!$B$4,M18*(1+H18),Inputs!$B$6)</f>
        <v>10924.71570988995</v>
      </c>
      <c r="N19">
        <f>MAX($L$2:L19)</f>
        <v>11009.380547325911</v>
      </c>
    </row>
    <row r="20" spans="1:14" x14ac:dyDescent="0.3">
      <c r="A20">
        <v>19</v>
      </c>
      <c r="B20" s="5">
        <v>45320</v>
      </c>
      <c r="C20">
        <v>403.70086669921881</v>
      </c>
      <c r="D20" s="3">
        <f>IF(A20&gt;=Inputs!$B$3+1,AVERAGE(INDEX(C:C,ROW()-Inputs!$B$3):C19),0)</f>
        <v>398.45899963378906</v>
      </c>
      <c r="E20" s="3">
        <f>IF(A20&gt;=Inputs!$B$4+1,AVERAGE(INDEX(C:C,ROW()-Inputs!$B$4):D19),0)</f>
        <v>396.34224446614581</v>
      </c>
      <c r="F20">
        <f>IF(A20&gt;Inputs!$B$4,IF(D20&gt;E20,1,0),0)</f>
        <v>1</v>
      </c>
      <c r="G20">
        <f t="shared" si="2"/>
        <v>1</v>
      </c>
      <c r="H20">
        <f t="shared" si="0"/>
        <v>1.433420771949323E-2</v>
      </c>
      <c r="I20">
        <f>IF(A20&gt;Inputs!$B$4,G20*Backtest!H20,0)</f>
        <v>1.433420771949323E-2</v>
      </c>
      <c r="J20">
        <f t="shared" si="3"/>
        <v>1.1141264411098388</v>
      </c>
      <c r="K20">
        <f t="shared" si="1"/>
        <v>0</v>
      </c>
      <c r="L20">
        <f>(Inputs!$B$6*Backtest!J20)-(Backtest!K20*Inputs!$B$5)</f>
        <v>11141.264411098387</v>
      </c>
      <c r="M20">
        <f>IF(A20&gt;Inputs!$B$4,M19*(1+H19),Inputs!$B$6)</f>
        <v>10899.351781943595</v>
      </c>
      <c r="N20">
        <f>MAX($L$2:L20)</f>
        <v>11141.264411098387</v>
      </c>
    </row>
    <row r="21" spans="1:14" x14ac:dyDescent="0.3">
      <c r="A21">
        <v>20</v>
      </c>
      <c r="B21" s="5">
        <v>45321</v>
      </c>
      <c r="C21">
        <v>402.5875244140625</v>
      </c>
      <c r="D21" s="3">
        <f>IF(A21&gt;=Inputs!$B$3+1,AVERAGE(INDEX(C:C,ROW()-Inputs!$B$3):C20),0)</f>
        <v>400.848388671875</v>
      </c>
      <c r="E21" s="3">
        <f>IF(A21&gt;=Inputs!$B$4+1,AVERAGE(INDEX(C:C,ROW()-Inputs!$B$4):D20),0)</f>
        <v>398.61747996012372</v>
      </c>
      <c r="F21">
        <f>IF(A21&gt;Inputs!$B$4,IF(D21&gt;E21,1,0),0)</f>
        <v>1</v>
      </c>
      <c r="G21">
        <f t="shared" si="2"/>
        <v>1</v>
      </c>
      <c r="H21">
        <f t="shared" si="0"/>
        <v>-2.7578397199374827E-3</v>
      </c>
      <c r="I21">
        <f>IF(A21&gt;Inputs!$B$4,G21*Backtest!H21,0)</f>
        <v>-2.7578397199374827E-3</v>
      </c>
      <c r="J21">
        <f t="shared" si="3"/>
        <v>1.1110538589575136</v>
      </c>
      <c r="K21">
        <f t="shared" si="1"/>
        <v>0</v>
      </c>
      <c r="L21">
        <f>(Inputs!$B$6*Backtest!J21)-(Backtest!K21*Inputs!$B$5)</f>
        <v>11110.538589575137</v>
      </c>
      <c r="M21">
        <f>IF(A21&gt;Inputs!$B$4,M20*(1+H20),Inputs!$B$6)</f>
        <v>11055.585354393803</v>
      </c>
      <c r="N21">
        <f>MAX($L$2:L21)</f>
        <v>11141.264411098387</v>
      </c>
    </row>
    <row r="22" spans="1:14" x14ac:dyDescent="0.3">
      <c r="A22">
        <v>21</v>
      </c>
      <c r="B22" s="5">
        <v>45322</v>
      </c>
      <c r="C22">
        <v>391.73922729492188</v>
      </c>
      <c r="D22" s="3">
        <f>IF(A22&gt;=Inputs!$B$3+1,AVERAGE(INDEX(C:C,ROW()-Inputs!$B$3):C21),0)</f>
        <v>403.14419555664063</v>
      </c>
      <c r="E22" s="3">
        <f>IF(A22&gt;=Inputs!$B$4+1,AVERAGE(INDEX(C:C,ROW()-Inputs!$B$4):D21),0)</f>
        <v>400.22929382324219</v>
      </c>
      <c r="F22">
        <f>IF(A22&gt;Inputs!$B$4,IF(D22&gt;E22,1,0),0)</f>
        <v>1</v>
      </c>
      <c r="G22">
        <f t="shared" si="2"/>
        <v>1</v>
      </c>
      <c r="H22">
        <f t="shared" si="0"/>
        <v>-2.694643142489217E-2</v>
      </c>
      <c r="I22">
        <f>IF(A22&gt;Inputs!$B$4,G22*Backtest!H22,0)</f>
        <v>-2.694643142489217E-2</v>
      </c>
      <c r="J22">
        <f t="shared" si="3"/>
        <v>1.0811149223377532</v>
      </c>
      <c r="K22">
        <f t="shared" si="1"/>
        <v>0</v>
      </c>
      <c r="L22">
        <f>(Inputs!$B$6*Backtest!J22)-(Backtest!K22*Inputs!$B$5)</f>
        <v>10811.149223377532</v>
      </c>
      <c r="M22">
        <f>IF(A22&gt;Inputs!$B$4,M21*(1+H21),Inputs!$B$6)</f>
        <v>11025.095821976296</v>
      </c>
      <c r="N22">
        <f>MAX($L$2:L22)</f>
        <v>11141.264411098387</v>
      </c>
    </row>
    <row r="23" spans="1:14" x14ac:dyDescent="0.3">
      <c r="A23">
        <v>22</v>
      </c>
      <c r="B23" s="5">
        <v>45323</v>
      </c>
      <c r="C23">
        <v>397.84814453125</v>
      </c>
      <c r="D23" s="3">
        <f>IF(A23&gt;=Inputs!$B$3+1,AVERAGE(INDEX(C:C,ROW()-Inputs!$B$3):C22),0)</f>
        <v>397.16337585449219</v>
      </c>
      <c r="E23" s="3">
        <f>IF(A23&gt;=Inputs!$B$4+1,AVERAGE(INDEX(C:C,ROW()-Inputs!$B$4):D22),0)</f>
        <v>400.07986704508465</v>
      </c>
      <c r="F23">
        <f>IF(A23&gt;Inputs!$B$4,IF(D23&gt;E23,1,0),0)</f>
        <v>0</v>
      </c>
      <c r="G23">
        <f t="shared" si="2"/>
        <v>1</v>
      </c>
      <c r="H23">
        <f t="shared" si="0"/>
        <v>1.5594346470002574E-2</v>
      </c>
      <c r="I23">
        <f>IF(A23&gt;Inputs!$B$4,G23*Backtest!H23,0)</f>
        <v>1.5594346470002574E-2</v>
      </c>
      <c r="J23">
        <f t="shared" si="3"/>
        <v>1.0979742030105781</v>
      </c>
      <c r="K23">
        <f t="shared" si="1"/>
        <v>0</v>
      </c>
      <c r="L23">
        <f>(Inputs!$B$6*Backtest!J23)-(Backtest!K23*Inputs!$B$5)</f>
        <v>10979.742030105781</v>
      </c>
      <c r="M23">
        <f>IF(A23&gt;Inputs!$B$4,M22*(1+H22),Inputs!$B$6)</f>
        <v>10728.008833456546</v>
      </c>
      <c r="N23">
        <f>MAX($L$2:L23)</f>
        <v>11141.264411098387</v>
      </c>
    </row>
    <row r="24" spans="1:14" x14ac:dyDescent="0.3">
      <c r="A24">
        <v>23</v>
      </c>
      <c r="B24" s="5">
        <v>45324</v>
      </c>
      <c r="C24">
        <v>405.1788330078125</v>
      </c>
      <c r="D24" s="3">
        <f>IF(A24&gt;=Inputs!$B$3+1,AVERAGE(INDEX(C:C,ROW()-Inputs!$B$3):C23),0)</f>
        <v>394.79368591308594</v>
      </c>
      <c r="E24" s="3">
        <f>IF(A24&gt;=Inputs!$B$4+1,AVERAGE(INDEX(C:C,ROW()-Inputs!$B$4):D23),0)</f>
        <v>398.88847605387372</v>
      </c>
      <c r="F24">
        <f>IF(A24&gt;Inputs!$B$4,IF(D24&gt;E24,1,0),0)</f>
        <v>0</v>
      </c>
      <c r="G24">
        <f t="shared" si="2"/>
        <v>0</v>
      </c>
      <c r="H24">
        <f t="shared" si="0"/>
        <v>1.8425845582865863E-2</v>
      </c>
      <c r="I24">
        <f>IF(A24&gt;Inputs!$B$4,G24*Backtest!H24,0)</f>
        <v>0</v>
      </c>
      <c r="J24">
        <f t="shared" si="3"/>
        <v>1.0979742030105781</v>
      </c>
      <c r="K24">
        <f t="shared" si="1"/>
        <v>1</v>
      </c>
      <c r="L24">
        <f>(Inputs!$B$6*Backtest!J24)-(Backtest!K24*Inputs!$B$5)</f>
        <v>10979.737030105782</v>
      </c>
      <c r="M24">
        <f>IF(A24&gt;Inputs!$B$4,M23*(1+H23),Inputs!$B$6)</f>
        <v>10895.305120138715</v>
      </c>
      <c r="N24">
        <f>MAX($L$2:L24)</f>
        <v>11141.264411098387</v>
      </c>
    </row>
    <row r="25" spans="1:14" x14ac:dyDescent="0.3">
      <c r="A25">
        <v>24</v>
      </c>
      <c r="B25" s="5">
        <v>45327</v>
      </c>
      <c r="C25">
        <v>399.690673828125</v>
      </c>
      <c r="D25" s="3">
        <f>IF(A25&gt;=Inputs!$B$3+1,AVERAGE(INDEX(C:C,ROW()-Inputs!$B$3):C24),0)</f>
        <v>401.51348876953125</v>
      </c>
      <c r="E25" s="3">
        <f>IF(A25&gt;=Inputs!$B$4+1,AVERAGE(INDEX(C:C,ROW()-Inputs!$B$4):D24),0)</f>
        <v>398.31124369303387</v>
      </c>
      <c r="F25">
        <f>IF(A25&gt;Inputs!$B$4,IF(D25&gt;E25,1,0),0)</f>
        <v>1</v>
      </c>
      <c r="G25">
        <f t="shared" si="2"/>
        <v>0</v>
      </c>
      <c r="H25">
        <f t="shared" si="0"/>
        <v>-1.3545029336667458E-2</v>
      </c>
      <c r="I25">
        <f>IF(A25&gt;Inputs!$B$4,G25*Backtest!H25,0)</f>
        <v>0</v>
      </c>
      <c r="J25">
        <f t="shared" si="3"/>
        <v>1.0979742030105781</v>
      </c>
      <c r="K25">
        <f t="shared" si="1"/>
        <v>0</v>
      </c>
      <c r="L25">
        <f>(Inputs!$B$6*Backtest!J25)-(Backtest!K25*Inputs!$B$5)</f>
        <v>10979.742030105781</v>
      </c>
      <c r="M25">
        <f>IF(A25&gt;Inputs!$B$4,M24*(1+H24),Inputs!$B$6)</f>
        <v>11096.060329860598</v>
      </c>
      <c r="N25">
        <f>MAX($L$2:L25)</f>
        <v>11141.264411098387</v>
      </c>
    </row>
    <row r="26" spans="1:14" x14ac:dyDescent="0.3">
      <c r="A26">
        <v>25</v>
      </c>
      <c r="B26" s="5">
        <v>45328</v>
      </c>
      <c r="C26">
        <v>399.53298950195313</v>
      </c>
      <c r="D26" s="3">
        <f>IF(A26&gt;=Inputs!$B$3+1,AVERAGE(INDEX(C:C,ROW()-Inputs!$B$3):C25),0)</f>
        <v>402.43475341796875</v>
      </c>
      <c r="E26" s="3">
        <f>IF(A26&gt;=Inputs!$B$4+1,AVERAGE(INDEX(C:C,ROW()-Inputs!$B$4):D25),0)</f>
        <v>399.36470031738281</v>
      </c>
      <c r="F26">
        <f>IF(A26&gt;Inputs!$B$4,IF(D26&gt;E26,1,0),0)</f>
        <v>1</v>
      </c>
      <c r="G26">
        <f t="shared" si="2"/>
        <v>1</v>
      </c>
      <c r="H26">
        <f t="shared" si="0"/>
        <v>-3.9451590066297282E-4</v>
      </c>
      <c r="I26">
        <f>IF(A26&gt;Inputs!$B$4,G26*Backtest!H26,0)</f>
        <v>-3.9451590066297282E-4</v>
      </c>
      <c r="J26">
        <f t="shared" si="3"/>
        <v>1.0975410347289727</v>
      </c>
      <c r="K26">
        <f t="shared" si="1"/>
        <v>1</v>
      </c>
      <c r="L26">
        <f>(Inputs!$B$6*Backtest!J26)-(Backtest!K26*Inputs!$B$5)</f>
        <v>10975.405347289729</v>
      </c>
      <c r="M26">
        <f>IF(A26&gt;Inputs!$B$4,M25*(1+H25),Inputs!$B$6)</f>
        <v>10945.763867171205</v>
      </c>
      <c r="N26">
        <f>MAX($L$2:L26)</f>
        <v>11141.264411098387</v>
      </c>
    </row>
    <row r="27" spans="1:14" x14ac:dyDescent="0.3">
      <c r="A27">
        <v>26</v>
      </c>
      <c r="B27" s="5">
        <v>45329</v>
      </c>
      <c r="C27">
        <v>407.96725463867188</v>
      </c>
      <c r="D27" s="3">
        <f>IF(A27&gt;=Inputs!$B$3+1,AVERAGE(INDEX(C:C,ROW()-Inputs!$B$3):C26),0)</f>
        <v>399.61183166503906</v>
      </c>
      <c r="E27" s="3">
        <f>IF(A27&gt;=Inputs!$B$4+1,AVERAGE(INDEX(C:C,ROW()-Inputs!$B$4):D26),0)</f>
        <v>400.52407073974609</v>
      </c>
      <c r="F27">
        <f>IF(A27&gt;Inputs!$B$4,IF(D27&gt;E27,1,0),0)</f>
        <v>0</v>
      </c>
      <c r="G27">
        <f t="shared" si="2"/>
        <v>1</v>
      </c>
      <c r="H27">
        <f t="shared" si="0"/>
        <v>2.1110309682393691E-2</v>
      </c>
      <c r="I27">
        <f>IF(A27&gt;Inputs!$B$4,G27*Backtest!H27,0)</f>
        <v>2.1110309682393691E-2</v>
      </c>
      <c r="J27">
        <f t="shared" si="3"/>
        <v>1.1207104658612361</v>
      </c>
      <c r="K27">
        <f t="shared" si="1"/>
        <v>0</v>
      </c>
      <c r="L27">
        <f>(Inputs!$B$6*Backtest!J27)-(Backtest!K27*Inputs!$B$5)</f>
        <v>11207.104658612361</v>
      </c>
      <c r="M27">
        <f>IF(A27&gt;Inputs!$B$4,M26*(1+H26),Inputs!$B$6)</f>
        <v>10941.445589280704</v>
      </c>
      <c r="N27">
        <f>MAX($L$2:L27)</f>
        <v>11207.104658612361</v>
      </c>
    </row>
    <row r="28" spans="1:14" x14ac:dyDescent="0.3">
      <c r="A28">
        <v>27</v>
      </c>
      <c r="B28" s="5">
        <v>45330</v>
      </c>
      <c r="C28">
        <v>408.0263671875</v>
      </c>
      <c r="D28" s="3">
        <f>IF(A28&gt;=Inputs!$B$3+1,AVERAGE(INDEX(C:C,ROW()-Inputs!$B$3):C27),0)</f>
        <v>403.7501220703125</v>
      </c>
      <c r="E28" s="3">
        <f>IF(A28&gt;=Inputs!$B$4+1,AVERAGE(INDEX(C:C,ROW()-Inputs!$B$4):D27),0)</f>
        <v>401.79183197021484</v>
      </c>
      <c r="F28">
        <f>IF(A28&gt;Inputs!$B$4,IF(D28&gt;E28,1,0),0)</f>
        <v>1</v>
      </c>
      <c r="G28">
        <f t="shared" si="2"/>
        <v>0</v>
      </c>
      <c r="H28">
        <f t="shared" si="0"/>
        <v>1.448953271518949E-4</v>
      </c>
      <c r="I28">
        <f>IF(A28&gt;Inputs!$B$4,G28*Backtest!H28,0)</f>
        <v>0</v>
      </c>
      <c r="J28">
        <f t="shared" si="3"/>
        <v>1.1207104658612361</v>
      </c>
      <c r="K28">
        <f t="shared" si="1"/>
        <v>1</v>
      </c>
      <c r="L28">
        <f>(Inputs!$B$6*Backtest!J28)-(Backtest!K28*Inputs!$B$5)</f>
        <v>11207.099658612362</v>
      </c>
      <c r="M28">
        <f>IF(A28&gt;Inputs!$B$4,M27*(1+H27),Inputs!$B$6)</f>
        <v>11172.42289404348</v>
      </c>
      <c r="N28">
        <f>MAX($L$2:L28)</f>
        <v>11207.104658612361</v>
      </c>
    </row>
    <row r="29" spans="1:14" x14ac:dyDescent="0.3">
      <c r="A29">
        <v>28</v>
      </c>
      <c r="B29" s="5">
        <v>45331</v>
      </c>
      <c r="C29">
        <v>414.37176513671881</v>
      </c>
      <c r="D29" s="3">
        <f>IF(A29&gt;=Inputs!$B$3+1,AVERAGE(INDEX(C:C,ROW()-Inputs!$B$3):C28),0)</f>
        <v>407.99681091308594</v>
      </c>
      <c r="E29" s="3">
        <f>IF(A29&gt;=Inputs!$B$4+1,AVERAGE(INDEX(C:C,ROW()-Inputs!$B$4):D28),0)</f>
        <v>403.55388641357422</v>
      </c>
      <c r="F29">
        <f>IF(A29&gt;Inputs!$B$4,IF(D29&gt;E29,1,0),0)</f>
        <v>1</v>
      </c>
      <c r="G29">
        <f t="shared" si="2"/>
        <v>1</v>
      </c>
      <c r="H29">
        <f t="shared" si="0"/>
        <v>1.5551440934950422E-2</v>
      </c>
      <c r="I29">
        <f>IF(A29&gt;Inputs!$B$4,G29*Backtest!H29,0)</f>
        <v>1.5551440934950422E-2</v>
      </c>
      <c r="J29">
        <f t="shared" si="3"/>
        <v>1.1381391284762579</v>
      </c>
      <c r="K29">
        <f t="shared" si="1"/>
        <v>1</v>
      </c>
      <c r="L29">
        <f>(Inputs!$B$6*Backtest!J29)-(Backtest!K29*Inputs!$B$5)</f>
        <v>11381.386284762579</v>
      </c>
      <c r="M29">
        <f>IF(A29&gt;Inputs!$B$4,M28*(1+H28),Inputs!$B$6)</f>
        <v>11174.041725913792</v>
      </c>
      <c r="N29">
        <f>MAX($L$2:L29)</f>
        <v>11381.386284762579</v>
      </c>
    </row>
    <row r="30" spans="1:14" x14ac:dyDescent="0.3">
      <c r="A30">
        <v>29</v>
      </c>
      <c r="B30" s="5">
        <v>45334</v>
      </c>
      <c r="C30">
        <v>409.15948486328119</v>
      </c>
      <c r="D30" s="3">
        <f>IF(A30&gt;=Inputs!$B$3+1,AVERAGE(INDEX(C:C,ROW()-Inputs!$B$3):C29),0)</f>
        <v>411.19906616210938</v>
      </c>
      <c r="E30" s="3">
        <f>IF(A30&gt;=Inputs!$B$4+1,AVERAGE(INDEX(C:C,ROW()-Inputs!$B$4):D29),0)</f>
        <v>406.95402526855469</v>
      </c>
      <c r="F30">
        <f>IF(A30&gt;Inputs!$B$4,IF(D30&gt;E30,1,0),0)</f>
        <v>1</v>
      </c>
      <c r="G30">
        <f t="shared" si="2"/>
        <v>1</v>
      </c>
      <c r="H30">
        <f t="shared" si="0"/>
        <v>-1.2578753457581415E-2</v>
      </c>
      <c r="I30">
        <f>IF(A30&gt;Inputs!$B$4,G30*Backtest!H30,0)</f>
        <v>-1.2578753457581415E-2</v>
      </c>
      <c r="J30">
        <f t="shared" si="3"/>
        <v>1.1238227569787285</v>
      </c>
      <c r="K30">
        <f t="shared" si="1"/>
        <v>0</v>
      </c>
      <c r="L30">
        <f>(Inputs!$B$6*Backtest!J30)-(Backtest!K30*Inputs!$B$5)</f>
        <v>11238.227569787285</v>
      </c>
      <c r="M30">
        <f>IF(A30&gt;Inputs!$B$4,M29*(1+H29),Inputs!$B$6)</f>
        <v>11347.814175819012</v>
      </c>
      <c r="N30">
        <f>MAX($L$2:L30)</f>
        <v>11381.386284762579</v>
      </c>
    </row>
    <row r="31" spans="1:14" x14ac:dyDescent="0.3">
      <c r="A31">
        <v>30</v>
      </c>
      <c r="B31" s="5">
        <v>45335</v>
      </c>
      <c r="C31">
        <v>400.35086059570313</v>
      </c>
      <c r="D31" s="3">
        <f>IF(A31&gt;=Inputs!$B$3+1,AVERAGE(INDEX(C:C,ROW()-Inputs!$B$3):C30),0)</f>
        <v>411.765625</v>
      </c>
      <c r="E31" s="3">
        <f>IF(A31&gt;=Inputs!$B$4+1,AVERAGE(INDEX(C:C,ROW()-Inputs!$B$4):D30),0)</f>
        <v>409.08393605550128</v>
      </c>
      <c r="F31">
        <f>IF(A31&gt;Inputs!$B$4,IF(D31&gt;E31,1,0),0)</f>
        <v>1</v>
      </c>
      <c r="G31">
        <f t="shared" si="2"/>
        <v>1</v>
      </c>
      <c r="H31">
        <f t="shared" si="0"/>
        <v>-2.1528583824768077E-2</v>
      </c>
      <c r="I31">
        <f>IF(A31&gt;Inputs!$B$4,G31*Backtest!H31,0)</f>
        <v>-2.1528583824768077E-2</v>
      </c>
      <c r="J31">
        <f t="shared" si="3"/>
        <v>1.0996284445509299</v>
      </c>
      <c r="K31">
        <f t="shared" si="1"/>
        <v>0</v>
      </c>
      <c r="L31">
        <f>(Inputs!$B$6*Backtest!J31)-(Backtest!K31*Inputs!$B$5)</f>
        <v>10996.284445509298</v>
      </c>
      <c r="M31">
        <f>IF(A31&gt;Inputs!$B$4,M30*(1+H30),Inputs!$B$6)</f>
        <v>11205.072819018937</v>
      </c>
      <c r="N31">
        <f>MAX($L$2:L31)</f>
        <v>11381.386284762579</v>
      </c>
    </row>
    <row r="32" spans="1:14" x14ac:dyDescent="0.3">
      <c r="A32">
        <v>31</v>
      </c>
      <c r="B32" s="5">
        <v>45336</v>
      </c>
      <c r="C32">
        <v>404.22036743164063</v>
      </c>
      <c r="D32" s="3">
        <f>IF(A32&gt;=Inputs!$B$3+1,AVERAGE(INDEX(C:C,ROW()-Inputs!$B$3):C31),0)</f>
        <v>404.75517272949219</v>
      </c>
      <c r="E32" s="3">
        <f>IF(A32&gt;=Inputs!$B$4+1,AVERAGE(INDEX(C:C,ROW()-Inputs!$B$4):D31),0)</f>
        <v>409.14060211181641</v>
      </c>
      <c r="F32">
        <f>IF(A32&gt;Inputs!$B$4,IF(D32&gt;E32,1,0),0)</f>
        <v>0</v>
      </c>
      <c r="G32">
        <f t="shared" si="2"/>
        <v>1</v>
      </c>
      <c r="H32">
        <f t="shared" si="0"/>
        <v>9.6652891670567787E-3</v>
      </c>
      <c r="I32">
        <f>IF(A32&gt;Inputs!$B$4,G32*Backtest!H32,0)</f>
        <v>9.6652891670567787E-3</v>
      </c>
      <c r="J32">
        <f t="shared" si="3"/>
        <v>1.1102566714438356</v>
      </c>
      <c r="K32">
        <f t="shared" si="1"/>
        <v>0</v>
      </c>
      <c r="L32">
        <f>(Inputs!$B$6*Backtest!J32)-(Backtest!K32*Inputs!$B$5)</f>
        <v>11102.566714438355</v>
      </c>
      <c r="M32">
        <f>IF(A32&gt;Inputs!$B$4,M31*(1+H31),Inputs!$B$6)</f>
        <v>10963.843469572057</v>
      </c>
      <c r="N32">
        <f>MAX($L$2:L32)</f>
        <v>11381.386284762579</v>
      </c>
    </row>
    <row r="33" spans="1:14" x14ac:dyDescent="0.3">
      <c r="A33">
        <v>32</v>
      </c>
      <c r="B33" s="5">
        <v>45337</v>
      </c>
      <c r="C33">
        <v>401.32809448242188</v>
      </c>
      <c r="D33" s="3">
        <f>IF(A33&gt;=Inputs!$B$3+1,AVERAGE(INDEX(C:C,ROW()-Inputs!$B$3):C32),0)</f>
        <v>402.28561401367188</v>
      </c>
      <c r="E33" s="3">
        <f>IF(A33&gt;=Inputs!$B$4+1,AVERAGE(INDEX(C:C,ROW()-Inputs!$B$4):D32),0)</f>
        <v>406.90842946370441</v>
      </c>
      <c r="F33">
        <f>IF(A33&gt;Inputs!$B$4,IF(D33&gt;E33,1,0),0)</f>
        <v>0</v>
      </c>
      <c r="G33">
        <f t="shared" si="2"/>
        <v>0</v>
      </c>
      <c r="H33">
        <f t="shared" si="0"/>
        <v>-7.1551885611204069E-3</v>
      </c>
      <c r="I33">
        <f>IF(A33&gt;Inputs!$B$4,G33*Backtest!H33,0)</f>
        <v>0</v>
      </c>
      <c r="J33">
        <f t="shared" si="3"/>
        <v>1.1102566714438356</v>
      </c>
      <c r="K33">
        <f t="shared" si="1"/>
        <v>1</v>
      </c>
      <c r="L33">
        <f>(Inputs!$B$6*Backtest!J33)-(Backtest!K33*Inputs!$B$5)</f>
        <v>11102.561714438356</v>
      </c>
      <c r="M33">
        <f>IF(A33&gt;Inputs!$B$4,M32*(1+H32),Inputs!$B$6)</f>
        <v>11069.812187087819</v>
      </c>
      <c r="N33">
        <f>MAX($L$2:L33)</f>
        <v>11381.386284762579</v>
      </c>
    </row>
    <row r="34" spans="1:14" x14ac:dyDescent="0.3">
      <c r="A34">
        <v>33</v>
      </c>
      <c r="B34" s="5">
        <v>45338</v>
      </c>
      <c r="C34">
        <v>398.86029052734381</v>
      </c>
      <c r="D34" s="3">
        <f>IF(A34&gt;=Inputs!$B$3+1,AVERAGE(INDEX(C:C,ROW()-Inputs!$B$3):C33),0)</f>
        <v>402.77423095703125</v>
      </c>
      <c r="E34" s="3">
        <f>IF(A34&gt;=Inputs!$B$4+1,AVERAGE(INDEX(C:C,ROW()-Inputs!$B$4):D33),0)</f>
        <v>404.11762237548828</v>
      </c>
      <c r="F34">
        <f>IF(A34&gt;Inputs!$B$4,IF(D34&gt;E34,1,0),0)</f>
        <v>0</v>
      </c>
      <c r="G34">
        <f t="shared" si="2"/>
        <v>0</v>
      </c>
      <c r="H34">
        <f t="shared" si="0"/>
        <v>-6.1490934450046941E-3</v>
      </c>
      <c r="I34">
        <f>IF(A34&gt;Inputs!$B$4,G34*Backtest!H34,0)</f>
        <v>0</v>
      </c>
      <c r="J34">
        <f t="shared" si="3"/>
        <v>1.1102566714438356</v>
      </c>
      <c r="K34">
        <f t="shared" si="1"/>
        <v>0</v>
      </c>
      <c r="L34">
        <f>(Inputs!$B$6*Backtest!J34)-(Backtest!K34*Inputs!$B$5)</f>
        <v>11102.566714438355</v>
      </c>
      <c r="M34">
        <f>IF(A34&gt;Inputs!$B$4,M33*(1+H33),Inputs!$B$6)</f>
        <v>10990.605593553017</v>
      </c>
      <c r="N34">
        <f>MAX($L$2:L34)</f>
        <v>11381.386284762579</v>
      </c>
    </row>
    <row r="35" spans="1:14" x14ac:dyDescent="0.3">
      <c r="A35">
        <v>34</v>
      </c>
      <c r="B35" s="5">
        <v>45342</v>
      </c>
      <c r="C35">
        <v>397.60659790039063</v>
      </c>
      <c r="D35" s="3">
        <f>IF(A35&gt;=Inputs!$B$3+1,AVERAGE(INDEX(C:C,ROW()-Inputs!$B$3):C34),0)</f>
        <v>400.09419250488281</v>
      </c>
      <c r="E35" s="3">
        <f>IF(A35&gt;=Inputs!$B$4+1,AVERAGE(INDEX(C:C,ROW()-Inputs!$B$4):D34),0)</f>
        <v>402.37062835693359</v>
      </c>
      <c r="F35">
        <f>IF(A35&gt;Inputs!$B$4,IF(D35&gt;E35,1,0),0)</f>
        <v>0</v>
      </c>
      <c r="G35">
        <f t="shared" si="2"/>
        <v>0</v>
      </c>
      <c r="H35">
        <f t="shared" si="0"/>
        <v>-3.1431873684283351E-3</v>
      </c>
      <c r="I35">
        <f>IF(A35&gt;Inputs!$B$4,G35*Backtest!H35,0)</f>
        <v>0</v>
      </c>
      <c r="J35">
        <f t="shared" si="3"/>
        <v>1.1102566714438356</v>
      </c>
      <c r="K35">
        <f t="shared" si="1"/>
        <v>0</v>
      </c>
      <c r="L35">
        <f>(Inputs!$B$6*Backtest!J35)-(Backtest!K35*Inputs!$B$5)</f>
        <v>11102.566714438355</v>
      </c>
      <c r="M35">
        <f>IF(A35&gt;Inputs!$B$4,M34*(1+H34),Inputs!$B$6)</f>
        <v>10923.023332741068</v>
      </c>
      <c r="N35">
        <f>MAX($L$2:L35)</f>
        <v>11381.386284762579</v>
      </c>
    </row>
    <row r="36" spans="1:14" x14ac:dyDescent="0.3">
      <c r="A36">
        <v>35</v>
      </c>
      <c r="B36" s="5">
        <v>45343</v>
      </c>
      <c r="C36">
        <v>397.00442504882813</v>
      </c>
      <c r="D36" s="3">
        <f>IF(A36&gt;=Inputs!$B$3+1,AVERAGE(INDEX(C:C,ROW()-Inputs!$B$3):C35),0)</f>
        <v>398.23344421386719</v>
      </c>
      <c r="E36" s="3">
        <f>IF(A36&gt;=Inputs!$B$4+1,AVERAGE(INDEX(C:C,ROW()-Inputs!$B$4):D35),0)</f>
        <v>400.49150339762372</v>
      </c>
      <c r="F36">
        <f>IF(A36&gt;Inputs!$B$4,IF(D36&gt;E36,1,0),0)</f>
        <v>0</v>
      </c>
      <c r="G36">
        <f t="shared" si="2"/>
        <v>0</v>
      </c>
      <c r="H36">
        <f t="shared" si="0"/>
        <v>-1.5144941123772515E-3</v>
      </c>
      <c r="I36">
        <f>IF(A36&gt;Inputs!$B$4,G36*Backtest!H36,0)</f>
        <v>0</v>
      </c>
      <c r="J36">
        <f t="shared" si="3"/>
        <v>1.1102566714438356</v>
      </c>
      <c r="K36">
        <f t="shared" si="1"/>
        <v>0</v>
      </c>
      <c r="L36">
        <f>(Inputs!$B$6*Backtest!J36)-(Backtest!K36*Inputs!$B$5)</f>
        <v>11102.566714438355</v>
      </c>
      <c r="M36">
        <f>IF(A36&gt;Inputs!$B$4,M35*(1+H35),Inputs!$B$6)</f>
        <v>10888.690223776548</v>
      </c>
      <c r="N36">
        <f>MAX($L$2:L36)</f>
        <v>11381.386284762579</v>
      </c>
    </row>
    <row r="37" spans="1:14" x14ac:dyDescent="0.3">
      <c r="A37">
        <v>36</v>
      </c>
      <c r="B37" s="5">
        <v>45344</v>
      </c>
      <c r="C37">
        <v>406.35260009765619</v>
      </c>
      <c r="D37" s="3">
        <f>IF(A37&gt;=Inputs!$B$3+1,AVERAGE(INDEX(C:C,ROW()-Inputs!$B$3):C36),0)</f>
        <v>397.30551147460938</v>
      </c>
      <c r="E37" s="3">
        <f>IF(A37&gt;=Inputs!$B$4+1,AVERAGE(INDEX(C:C,ROW()-Inputs!$B$4):D36),0)</f>
        <v>399.09553019205731</v>
      </c>
      <c r="F37">
        <f>IF(A37&gt;Inputs!$B$4,IF(D37&gt;E37,1,0),0)</f>
        <v>0</v>
      </c>
      <c r="G37">
        <f t="shared" si="2"/>
        <v>0</v>
      </c>
      <c r="H37">
        <f t="shared" si="0"/>
        <v>2.3546777967722532E-2</v>
      </c>
      <c r="I37">
        <f>IF(A37&gt;Inputs!$B$4,G37*Backtest!H37,0)</f>
        <v>0</v>
      </c>
      <c r="J37">
        <f t="shared" si="3"/>
        <v>1.1102566714438356</v>
      </c>
      <c r="K37">
        <f t="shared" si="1"/>
        <v>0</v>
      </c>
      <c r="L37">
        <f>(Inputs!$B$6*Backtest!J37)-(Backtest!K37*Inputs!$B$5)</f>
        <v>11102.566714438355</v>
      </c>
      <c r="M37">
        <f>IF(A37&gt;Inputs!$B$4,M36*(1+H36),Inputs!$B$6)</f>
        <v>10872.199366541139</v>
      </c>
      <c r="N37">
        <f>MAX($L$2:L37)</f>
        <v>11381.386284762579</v>
      </c>
    </row>
    <row r="38" spans="1:14" x14ac:dyDescent="0.3">
      <c r="A38">
        <v>37</v>
      </c>
      <c r="B38" s="5">
        <v>45345</v>
      </c>
      <c r="C38">
        <v>405.05941772460938</v>
      </c>
      <c r="D38" s="3">
        <f>IF(A38&gt;=Inputs!$B$3+1,AVERAGE(INDEX(C:C,ROW()-Inputs!$B$3):C37),0)</f>
        <v>401.67851257324219</v>
      </c>
      <c r="E38" s="3">
        <f>IF(A38&gt;=Inputs!$B$4+1,AVERAGE(INDEX(C:C,ROW()-Inputs!$B$4):D37),0)</f>
        <v>399.43279520670575</v>
      </c>
      <c r="F38">
        <f>IF(A38&gt;Inputs!$B$4,IF(D38&gt;E38,1,0),0)</f>
        <v>1</v>
      </c>
      <c r="G38">
        <f t="shared" si="2"/>
        <v>0</v>
      </c>
      <c r="H38">
        <f t="shared" si="0"/>
        <v>-3.1824144172721835E-3</v>
      </c>
      <c r="I38">
        <f>IF(A38&gt;Inputs!$B$4,G38*Backtest!H38,0)</f>
        <v>0</v>
      </c>
      <c r="J38">
        <f t="shared" si="3"/>
        <v>1.1102566714438356</v>
      </c>
      <c r="K38">
        <f t="shared" si="1"/>
        <v>0</v>
      </c>
      <c r="L38">
        <f>(Inputs!$B$6*Backtest!J38)-(Backtest!K38*Inputs!$B$5)</f>
        <v>11102.566714438355</v>
      </c>
      <c r="M38">
        <f>IF(A38&gt;Inputs!$B$4,M37*(1+H37),Inputs!$B$6)</f>
        <v>11128.204631045897</v>
      </c>
      <c r="N38">
        <f>MAX($L$2:L38)</f>
        <v>11381.386284762579</v>
      </c>
    </row>
    <row r="39" spans="1:14" x14ac:dyDescent="0.3">
      <c r="A39">
        <v>38</v>
      </c>
      <c r="B39" s="5">
        <v>45348</v>
      </c>
      <c r="C39">
        <v>402.29547119140619</v>
      </c>
      <c r="D39" s="3">
        <f>IF(A39&gt;=Inputs!$B$3+1,AVERAGE(INDEX(C:C,ROW()-Inputs!$B$3):C38),0)</f>
        <v>405.70600891113281</v>
      </c>
      <c r="E39" s="3">
        <f>IF(A39&gt;=Inputs!$B$4+1,AVERAGE(INDEX(C:C,ROW()-Inputs!$B$4):D38),0)</f>
        <v>400.93898518880206</v>
      </c>
      <c r="F39">
        <f>IF(A39&gt;Inputs!$B$4,IF(D39&gt;E39,1,0),0)</f>
        <v>1</v>
      </c>
      <c r="G39">
        <f t="shared" si="2"/>
        <v>1</v>
      </c>
      <c r="H39">
        <f t="shared" si="0"/>
        <v>-6.8235582540691064E-3</v>
      </c>
      <c r="I39">
        <f>IF(A39&gt;Inputs!$B$4,G39*Backtest!H39,0)</f>
        <v>-6.8235582540691064E-3</v>
      </c>
      <c r="J39">
        <f t="shared" si="3"/>
        <v>1.1026807703692696</v>
      </c>
      <c r="K39">
        <f t="shared" si="1"/>
        <v>1</v>
      </c>
      <c r="L39">
        <f>(Inputs!$B$6*Backtest!J39)-(Backtest!K39*Inputs!$B$5)</f>
        <v>11026.802703692696</v>
      </c>
      <c r="M39">
        <f>IF(A39&gt;Inputs!$B$4,M38*(1+H38),Inputs!$B$6)</f>
        <v>11092.790072189702</v>
      </c>
      <c r="N39">
        <f>MAX($L$2:L39)</f>
        <v>11381.386284762579</v>
      </c>
    </row>
    <row r="40" spans="1:14" x14ac:dyDescent="0.3">
      <c r="A40">
        <v>39</v>
      </c>
      <c r="B40" s="5">
        <v>45349</v>
      </c>
      <c r="C40">
        <v>402.23626708984381</v>
      </c>
      <c r="D40" s="3">
        <f>IF(A40&gt;=Inputs!$B$3+1,AVERAGE(INDEX(C:C,ROW()-Inputs!$B$3):C39),0)</f>
        <v>403.67744445800781</v>
      </c>
      <c r="E40" s="3">
        <f>IF(A40&gt;=Inputs!$B$4+1,AVERAGE(INDEX(C:C,ROW()-Inputs!$B$4):D39),0)</f>
        <v>403.06625366210938</v>
      </c>
      <c r="F40">
        <f>IF(A40&gt;Inputs!$B$4,IF(D40&gt;E40,1,0),0)</f>
        <v>1</v>
      </c>
      <c r="G40">
        <f t="shared" si="2"/>
        <v>1</v>
      </c>
      <c r="H40">
        <f t="shared" si="0"/>
        <v>-1.4716571724526784E-4</v>
      </c>
      <c r="I40">
        <f>IF(A40&gt;Inputs!$B$4,G40*Backtest!H40,0)</f>
        <v>-1.4716571724526784E-4</v>
      </c>
      <c r="J40">
        <f t="shared" si="3"/>
        <v>1.1025184935628056</v>
      </c>
      <c r="K40">
        <f t="shared" si="1"/>
        <v>0</v>
      </c>
      <c r="L40">
        <f>(Inputs!$B$6*Backtest!J40)-(Backtest!K40*Inputs!$B$5)</f>
        <v>11025.184935628056</v>
      </c>
      <c r="M40">
        <f>IF(A40&gt;Inputs!$B$4,M39*(1+H39),Inputs!$B$6)</f>
        <v>11017.097772931957</v>
      </c>
      <c r="N40">
        <f>MAX($L$2:L40)</f>
        <v>11381.386284762579</v>
      </c>
    </row>
    <row r="41" spans="1:14" x14ac:dyDescent="0.3">
      <c r="A41">
        <v>40</v>
      </c>
      <c r="B41" s="5">
        <v>45350</v>
      </c>
      <c r="C41">
        <v>402.47317504882813</v>
      </c>
      <c r="D41" s="3">
        <f>IF(A41&gt;=Inputs!$B$3+1,AVERAGE(INDEX(C:C,ROW()-Inputs!$B$3):C40),0)</f>
        <v>402.265869140625</v>
      </c>
      <c r="E41" s="3">
        <f>IF(A41&gt;=Inputs!$B$4+1,AVERAGE(INDEX(C:C,ROW()-Inputs!$B$4):D40),0)</f>
        <v>403.44218699137372</v>
      </c>
      <c r="F41">
        <f>IF(A41&gt;Inputs!$B$4,IF(D41&gt;E41,1,0),0)</f>
        <v>0</v>
      </c>
      <c r="G41">
        <f t="shared" si="2"/>
        <v>1</v>
      </c>
      <c r="H41">
        <f t="shared" si="0"/>
        <v>5.8897712207395259E-4</v>
      </c>
      <c r="I41">
        <f>IF(A41&gt;Inputs!$B$4,G41*Backtest!H41,0)</f>
        <v>5.8897712207395259E-4</v>
      </c>
      <c r="J41">
        <f t="shared" si="3"/>
        <v>1.1031678517321775</v>
      </c>
      <c r="K41">
        <f t="shared" si="1"/>
        <v>0</v>
      </c>
      <c r="L41">
        <f>(Inputs!$B$6*Backtest!J41)-(Backtest!K41*Inputs!$B$5)</f>
        <v>11031.678517321774</v>
      </c>
      <c r="M41">
        <f>IF(A41&gt;Inputs!$B$4,M40*(1+H40),Inputs!$B$6)</f>
        <v>11015.476433836242</v>
      </c>
      <c r="N41">
        <f>MAX($L$2:L41)</f>
        <v>11381.386284762579</v>
      </c>
    </row>
    <row r="42" spans="1:14" x14ac:dyDescent="0.3">
      <c r="A42">
        <v>41</v>
      </c>
      <c r="B42" s="5">
        <v>45351</v>
      </c>
      <c r="C42">
        <v>408.31698608398438</v>
      </c>
      <c r="D42" s="3">
        <f>IF(A42&gt;=Inputs!$B$3+1,AVERAGE(INDEX(C:C,ROW()-Inputs!$B$3):C41),0)</f>
        <v>402.35472106933594</v>
      </c>
      <c r="E42" s="3">
        <f>IF(A42&gt;=Inputs!$B$4+1,AVERAGE(INDEX(C:C,ROW()-Inputs!$B$4):D41),0)</f>
        <v>403.10903930664063</v>
      </c>
      <c r="F42">
        <f>IF(A42&gt;Inputs!$B$4,IF(D42&gt;E42,1,0),0)</f>
        <v>0</v>
      </c>
      <c r="G42">
        <f t="shared" si="2"/>
        <v>0</v>
      </c>
      <c r="H42">
        <f t="shared" si="0"/>
        <v>1.4519752861659185E-2</v>
      </c>
      <c r="I42">
        <f>IF(A42&gt;Inputs!$B$4,G42*Backtest!H42,0)</f>
        <v>0</v>
      </c>
      <c r="J42">
        <f t="shared" si="3"/>
        <v>1.1031678517321775</v>
      </c>
      <c r="K42">
        <f t="shared" si="1"/>
        <v>1</v>
      </c>
      <c r="L42">
        <f>(Inputs!$B$6*Backtest!J42)-(Backtest!K42*Inputs!$B$5)</f>
        <v>11031.673517321775</v>
      </c>
      <c r="M42">
        <f>IF(A42&gt;Inputs!$B$4,M41*(1+H41),Inputs!$B$6)</f>
        <v>11021.964297444516</v>
      </c>
      <c r="N42">
        <f>MAX($L$2:L42)</f>
        <v>11381.386284762579</v>
      </c>
    </row>
    <row r="43" spans="1:14" x14ac:dyDescent="0.3">
      <c r="A43">
        <v>42</v>
      </c>
      <c r="B43" s="5">
        <v>45352</v>
      </c>
      <c r="C43">
        <v>410.15304565429688</v>
      </c>
      <c r="D43" s="3">
        <f>IF(A43&gt;=Inputs!$B$3+1,AVERAGE(INDEX(C:C,ROW()-Inputs!$B$3):C42),0)</f>
        <v>405.39508056640625</v>
      </c>
      <c r="E43" s="3">
        <f>IF(A43&gt;=Inputs!$B$4+1,AVERAGE(INDEX(C:C,ROW()-Inputs!$B$4):D42),0)</f>
        <v>403.5540771484375</v>
      </c>
      <c r="F43">
        <f>IF(A43&gt;Inputs!$B$4,IF(D43&gt;E43,1,0),0)</f>
        <v>1</v>
      </c>
      <c r="G43">
        <f t="shared" si="2"/>
        <v>0</v>
      </c>
      <c r="H43">
        <f t="shared" si="0"/>
        <v>4.4966524364353777E-3</v>
      </c>
      <c r="I43">
        <f>IF(A43&gt;Inputs!$B$4,G43*Backtest!H43,0)</f>
        <v>0</v>
      </c>
      <c r="J43">
        <f t="shared" si="3"/>
        <v>1.1031678517321775</v>
      </c>
      <c r="K43">
        <f t="shared" si="1"/>
        <v>0</v>
      </c>
      <c r="L43">
        <f>(Inputs!$B$6*Backtest!J43)-(Backtest!K43*Inputs!$B$5)</f>
        <v>11031.678517321774</v>
      </c>
      <c r="M43">
        <f>IF(A43&gt;Inputs!$B$4,M42*(1+H42),Inputs!$B$6)</f>
        <v>11182.000495093442</v>
      </c>
      <c r="N43">
        <f>MAX($L$2:L43)</f>
        <v>11381.386284762579</v>
      </c>
    </row>
    <row r="44" spans="1:14" x14ac:dyDescent="0.3">
      <c r="A44">
        <v>43</v>
      </c>
      <c r="B44" s="5">
        <v>45355</v>
      </c>
      <c r="C44">
        <v>409.58053588867188</v>
      </c>
      <c r="D44" s="3">
        <f>IF(A44&gt;=Inputs!$B$3+1,AVERAGE(INDEX(C:C,ROW()-Inputs!$B$3):C43),0)</f>
        <v>409.23501586914063</v>
      </c>
      <c r="E44" s="3">
        <f>IF(A44&gt;=Inputs!$B$4+1,AVERAGE(INDEX(C:C,ROW()-Inputs!$B$4):D43),0)</f>
        <v>405.15981292724609</v>
      </c>
      <c r="F44">
        <f>IF(A44&gt;Inputs!$B$4,IF(D44&gt;E44,1,0),0)</f>
        <v>1</v>
      </c>
      <c r="G44">
        <f t="shared" si="2"/>
        <v>1</v>
      </c>
      <c r="H44">
        <f t="shared" si="0"/>
        <v>-1.3958442383664726E-3</v>
      </c>
      <c r="I44">
        <f>IF(A44&gt;Inputs!$B$4,G44*Backtest!H44,0)</f>
        <v>-1.3958442383664726E-3</v>
      </c>
      <c r="J44">
        <f t="shared" si="3"/>
        <v>1.101628001242386</v>
      </c>
      <c r="K44">
        <f t="shared" si="1"/>
        <v>1</v>
      </c>
      <c r="L44">
        <f>(Inputs!$B$6*Backtest!J44)-(Backtest!K44*Inputs!$B$5)</f>
        <v>11016.275012423861</v>
      </c>
      <c r="M44">
        <f>IF(A44&gt;Inputs!$B$4,M43*(1+H43),Inputs!$B$6)</f>
        <v>11232.282064863924</v>
      </c>
      <c r="N44">
        <f>MAX($L$2:L44)</f>
        <v>11381.386284762579</v>
      </c>
    </row>
    <row r="45" spans="1:14" x14ac:dyDescent="0.3">
      <c r="A45">
        <v>44</v>
      </c>
      <c r="B45" s="5">
        <v>45356</v>
      </c>
      <c r="C45">
        <v>397.46841430664063</v>
      </c>
      <c r="D45" s="3">
        <f>IF(A45&gt;=Inputs!$B$3+1,AVERAGE(INDEX(C:C,ROW()-Inputs!$B$3):C44),0)</f>
        <v>409.86679077148438</v>
      </c>
      <c r="E45" s="3">
        <f>IF(A45&gt;=Inputs!$B$4+1,AVERAGE(INDEX(C:C,ROW()-Inputs!$B$4):D44),0)</f>
        <v>407.50589752197266</v>
      </c>
      <c r="F45">
        <f>IF(A45&gt;Inputs!$B$4,IF(D45&gt;E45,1,0),0)</f>
        <v>1</v>
      </c>
      <c r="G45">
        <f t="shared" si="2"/>
        <v>1</v>
      </c>
      <c r="H45">
        <f t="shared" si="0"/>
        <v>-2.9572014587439854E-2</v>
      </c>
      <c r="I45">
        <f>IF(A45&gt;Inputs!$B$4,G45*Backtest!H45,0)</f>
        <v>-2.9572014587439854E-2</v>
      </c>
      <c r="J45">
        <f t="shared" si="3"/>
        <v>1.0690506419197139</v>
      </c>
      <c r="K45">
        <f t="shared" si="1"/>
        <v>0</v>
      </c>
      <c r="L45">
        <f>(Inputs!$B$6*Backtest!J45)-(Backtest!K45*Inputs!$B$5)</f>
        <v>10690.50641919714</v>
      </c>
      <c r="M45">
        <f>IF(A45&gt;Inputs!$B$4,M44*(1+H44),Inputs!$B$6)</f>
        <v>11216.603548659978</v>
      </c>
      <c r="N45">
        <f>MAX($L$2:L45)</f>
        <v>11381.386284762579</v>
      </c>
    </row>
    <row r="46" spans="1:14" x14ac:dyDescent="0.3">
      <c r="A46">
        <v>45</v>
      </c>
      <c r="B46" s="5">
        <v>45357</v>
      </c>
      <c r="C46">
        <v>396.91555786132813</v>
      </c>
      <c r="D46" s="3">
        <f>IF(A46&gt;=Inputs!$B$3+1,AVERAGE(INDEX(C:C,ROW()-Inputs!$B$3):C45),0)</f>
        <v>403.52447509765625</v>
      </c>
      <c r="E46" s="3">
        <f>IF(A46&gt;=Inputs!$B$4+1,AVERAGE(INDEX(C:C,ROW()-Inputs!$B$4):D45),0)</f>
        <v>406.94981384277344</v>
      </c>
      <c r="F46">
        <f>IF(A46&gt;Inputs!$B$4,IF(D46&gt;E46,1,0),0)</f>
        <v>0</v>
      </c>
      <c r="G46">
        <f t="shared" si="2"/>
        <v>1</v>
      </c>
      <c r="H46">
        <f t="shared" si="0"/>
        <v>-1.3909443503250518E-3</v>
      </c>
      <c r="I46">
        <f>IF(A46&gt;Inputs!$B$4,G46*Backtest!H46,0)</f>
        <v>-1.3909443503250518E-3</v>
      </c>
      <c r="J46">
        <f t="shared" si="3"/>
        <v>1.0675636519691243</v>
      </c>
      <c r="K46">
        <f t="shared" si="1"/>
        <v>0</v>
      </c>
      <c r="L46">
        <f>(Inputs!$B$6*Backtest!J46)-(Backtest!K46*Inputs!$B$5)</f>
        <v>10675.636519691243</v>
      </c>
      <c r="M46">
        <f>IF(A46&gt;Inputs!$B$4,M45*(1+H45),Inputs!$B$6)</f>
        <v>10884.905984897476</v>
      </c>
      <c r="N46">
        <f>MAX($L$2:L46)</f>
        <v>11381.386284762579</v>
      </c>
    </row>
    <row r="47" spans="1:14" x14ac:dyDescent="0.3">
      <c r="A47">
        <v>46</v>
      </c>
      <c r="B47" s="5">
        <v>45358</v>
      </c>
      <c r="C47">
        <v>403.87493896484381</v>
      </c>
      <c r="D47" s="3">
        <f>IF(A47&gt;=Inputs!$B$3+1,AVERAGE(INDEX(C:C,ROW()-Inputs!$B$3):C46),0)</f>
        <v>397.19198608398438</v>
      </c>
      <c r="E47" s="3">
        <f>IF(A47&gt;=Inputs!$B$4+1,AVERAGE(INDEX(C:C,ROW()-Inputs!$B$4):D46),0)</f>
        <v>404.43179829915363</v>
      </c>
      <c r="F47">
        <f>IF(A47&gt;Inputs!$B$4,IF(D47&gt;E47,1,0),0)</f>
        <v>0</v>
      </c>
      <c r="G47">
        <f t="shared" si="2"/>
        <v>0</v>
      </c>
      <c r="H47">
        <f t="shared" si="0"/>
        <v>1.753365663219264E-2</v>
      </c>
      <c r="I47">
        <f>IF(A47&gt;Inputs!$B$4,G47*Backtest!H47,0)</f>
        <v>0</v>
      </c>
      <c r="J47">
        <f t="shared" si="3"/>
        <v>1.0675636519691243</v>
      </c>
      <c r="K47">
        <f t="shared" si="1"/>
        <v>1</v>
      </c>
      <c r="L47">
        <f>(Inputs!$B$6*Backtest!J47)-(Backtest!K47*Inputs!$B$5)</f>
        <v>10675.631519691244</v>
      </c>
      <c r="M47">
        <f>IF(A47&gt;Inputs!$B$4,M46*(1+H46),Inputs!$B$6)</f>
        <v>10869.765686413963</v>
      </c>
      <c r="N47">
        <f>MAX($L$2:L47)</f>
        <v>11381.386284762579</v>
      </c>
    </row>
    <row r="48" spans="1:14" x14ac:dyDescent="0.3">
      <c r="A48">
        <v>47</v>
      </c>
      <c r="B48" s="5">
        <v>45359</v>
      </c>
      <c r="C48">
        <v>400.992431640625</v>
      </c>
      <c r="D48" s="3">
        <f>IF(A48&gt;=Inputs!$B$3+1,AVERAGE(INDEX(C:C,ROW()-Inputs!$B$3):C47),0)</f>
        <v>400.39524841308594</v>
      </c>
      <c r="E48" s="3">
        <f>IF(A48&gt;=Inputs!$B$4+1,AVERAGE(INDEX(C:C,ROW()-Inputs!$B$4):D47),0)</f>
        <v>401.47369384765625</v>
      </c>
      <c r="F48">
        <f>IF(A48&gt;Inputs!$B$4,IF(D48&gt;E48,1,0),0)</f>
        <v>0</v>
      </c>
      <c r="G48">
        <f t="shared" si="2"/>
        <v>0</v>
      </c>
      <c r="H48">
        <f t="shared" si="0"/>
        <v>-7.1371284675569857E-3</v>
      </c>
      <c r="I48">
        <f>IF(A48&gt;Inputs!$B$4,G48*Backtest!H48,0)</f>
        <v>0</v>
      </c>
      <c r="J48">
        <f t="shared" si="3"/>
        <v>1.0675636519691243</v>
      </c>
      <c r="K48">
        <f t="shared" si="1"/>
        <v>0</v>
      </c>
      <c r="L48">
        <f>(Inputs!$B$6*Backtest!J48)-(Backtest!K48*Inputs!$B$5)</f>
        <v>10675.636519691243</v>
      </c>
      <c r="M48">
        <f>IF(A48&gt;Inputs!$B$4,M47*(1+H47),Inputs!$B$6)</f>
        <v>11060.352425631934</v>
      </c>
      <c r="N48">
        <f>MAX($L$2:L48)</f>
        <v>11381.386284762579</v>
      </c>
    </row>
    <row r="49" spans="1:14" x14ac:dyDescent="0.3">
      <c r="A49">
        <v>48</v>
      </c>
      <c r="B49" s="5">
        <v>45362</v>
      </c>
      <c r="C49">
        <v>399.3143310546875</v>
      </c>
      <c r="D49" s="3">
        <f>IF(A49&gt;=Inputs!$B$3+1,AVERAGE(INDEX(C:C,ROW()-Inputs!$B$3):C48),0)</f>
        <v>402.43368530273438</v>
      </c>
      <c r="E49" s="3">
        <f>IF(A49&gt;=Inputs!$B$4+1,AVERAGE(INDEX(C:C,ROW()-Inputs!$B$4):D48),0)</f>
        <v>400.48243967692059</v>
      </c>
      <c r="F49">
        <f>IF(A49&gt;Inputs!$B$4,IF(D49&gt;E49,1,0),0)</f>
        <v>1</v>
      </c>
      <c r="G49">
        <f t="shared" si="2"/>
        <v>0</v>
      </c>
      <c r="H49">
        <f t="shared" si="0"/>
        <v>-4.1848684751273346E-3</v>
      </c>
      <c r="I49">
        <f>IF(A49&gt;Inputs!$B$4,G49*Backtest!H49,0)</f>
        <v>0</v>
      </c>
      <c r="J49">
        <f t="shared" si="3"/>
        <v>1.0675636519691243</v>
      </c>
      <c r="K49">
        <f t="shared" si="1"/>
        <v>0</v>
      </c>
      <c r="L49">
        <f>(Inputs!$B$6*Backtest!J49)-(Backtest!K49*Inputs!$B$5)</f>
        <v>10675.636519691243</v>
      </c>
      <c r="M49">
        <f>IF(A49&gt;Inputs!$B$4,M48*(1+H48),Inputs!$B$6)</f>
        <v>10981.413269473744</v>
      </c>
      <c r="N49">
        <f>MAX($L$2:L49)</f>
        <v>11381.386284762579</v>
      </c>
    </row>
    <row r="50" spans="1:14" x14ac:dyDescent="0.3">
      <c r="A50">
        <v>49</v>
      </c>
      <c r="B50" s="5">
        <v>45363</v>
      </c>
      <c r="C50">
        <v>409.93588256835938</v>
      </c>
      <c r="D50" s="3">
        <f>IF(A50&gt;=Inputs!$B$3+1,AVERAGE(INDEX(C:C,ROW()-Inputs!$B$3):C49),0)</f>
        <v>400.15338134765625</v>
      </c>
      <c r="E50" s="3">
        <f>IF(A50&gt;=Inputs!$B$4+1,AVERAGE(INDEX(C:C,ROW()-Inputs!$B$4):D49),0)</f>
        <v>400.70043690999347</v>
      </c>
      <c r="F50">
        <f>IF(A50&gt;Inputs!$B$4,IF(D50&gt;E50,1,0),0)</f>
        <v>0</v>
      </c>
      <c r="G50">
        <f t="shared" si="2"/>
        <v>1</v>
      </c>
      <c r="H50">
        <f t="shared" si="0"/>
        <v>2.6599474868877815E-2</v>
      </c>
      <c r="I50">
        <f>IF(A50&gt;Inputs!$B$4,G50*Backtest!H50,0)</f>
        <v>2.6599474868877815E-2</v>
      </c>
      <c r="J50">
        <f t="shared" si="3"/>
        <v>1.0959602845006045</v>
      </c>
      <c r="K50">
        <f t="shared" si="1"/>
        <v>1</v>
      </c>
      <c r="L50">
        <f>(Inputs!$B$6*Backtest!J50)-(Backtest!K50*Inputs!$B$5)</f>
        <v>10959.597845006045</v>
      </c>
      <c r="M50">
        <f>IF(A50&gt;Inputs!$B$4,M49*(1+H49),Inputs!$B$6)</f>
        <v>10935.457499269978</v>
      </c>
      <c r="N50">
        <f>MAX($L$2:L50)</f>
        <v>11381.386284762579</v>
      </c>
    </row>
    <row r="51" spans="1:14" x14ac:dyDescent="0.3">
      <c r="A51">
        <v>50</v>
      </c>
      <c r="B51" s="5">
        <v>45364</v>
      </c>
      <c r="C51">
        <v>409.75820922851563</v>
      </c>
      <c r="D51" s="3">
        <f>IF(A51&gt;=Inputs!$B$3+1,AVERAGE(INDEX(C:C,ROW()-Inputs!$B$3):C50),0)</f>
        <v>404.62510681152344</v>
      </c>
      <c r="E51" s="3">
        <f>IF(A51&gt;=Inputs!$B$4+1,AVERAGE(INDEX(C:C,ROW()-Inputs!$B$4):D50),0)</f>
        <v>402.20416005452472</v>
      </c>
      <c r="F51">
        <f>IF(A51&gt;Inputs!$B$4,IF(D51&gt;E51,1,0),0)</f>
        <v>1</v>
      </c>
      <c r="G51">
        <f t="shared" si="2"/>
        <v>0</v>
      </c>
      <c r="H51">
        <f t="shared" si="0"/>
        <v>-4.3341738891111703E-4</v>
      </c>
      <c r="I51">
        <f>IF(A51&gt;Inputs!$B$4,G51*Backtest!H51,0)</f>
        <v>0</v>
      </c>
      <c r="J51">
        <f t="shared" si="3"/>
        <v>1.0959602845006045</v>
      </c>
      <c r="K51">
        <f t="shared" si="1"/>
        <v>1</v>
      </c>
      <c r="L51">
        <f>(Inputs!$B$6*Backtest!J51)-(Backtest!K51*Inputs!$B$5)</f>
        <v>10959.597845006045</v>
      </c>
      <c r="M51">
        <f>IF(A51&gt;Inputs!$B$4,M50*(1+H50),Inputs!$B$6)</f>
        <v>11226.334926201491</v>
      </c>
      <c r="N51">
        <f>MAX($L$2:L51)</f>
        <v>11381.386284762579</v>
      </c>
    </row>
    <row r="52" spans="1:14" x14ac:dyDescent="0.3">
      <c r="A52">
        <v>51</v>
      </c>
      <c r="B52" s="5">
        <v>45365</v>
      </c>
      <c r="C52">
        <v>419.7479248046875</v>
      </c>
      <c r="D52" s="3">
        <f>IF(A52&gt;=Inputs!$B$3+1,AVERAGE(INDEX(C:C,ROW()-Inputs!$B$3):C51),0)</f>
        <v>409.8470458984375</v>
      </c>
      <c r="E52" s="3">
        <f>IF(A52&gt;=Inputs!$B$4+1,AVERAGE(INDEX(C:C,ROW()-Inputs!$B$4):D51),0)</f>
        <v>404.37009938557941</v>
      </c>
      <c r="F52">
        <f>IF(A52&gt;Inputs!$B$4,IF(D52&gt;E52,1,0),0)</f>
        <v>1</v>
      </c>
      <c r="G52">
        <f t="shared" si="2"/>
        <v>1</v>
      </c>
      <c r="H52">
        <f t="shared" si="0"/>
        <v>2.4379537373955928E-2</v>
      </c>
      <c r="I52">
        <f>IF(A52&gt;Inputs!$B$4,G52*Backtest!H52,0)</f>
        <v>2.4379537373955928E-2</v>
      </c>
      <c r="J52">
        <f t="shared" si="3"/>
        <v>1.1226792892169584</v>
      </c>
      <c r="K52">
        <f t="shared" si="1"/>
        <v>1</v>
      </c>
      <c r="L52">
        <f>(Inputs!$B$6*Backtest!J52)-(Backtest!K52*Inputs!$B$5)</f>
        <v>11226.787892169585</v>
      </c>
      <c r="M52">
        <f>IF(A52&gt;Inputs!$B$4,M51*(1+H51),Inputs!$B$6)</f>
        <v>11221.469237430734</v>
      </c>
      <c r="N52">
        <f>MAX($L$2:L52)</f>
        <v>11381.386284762579</v>
      </c>
    </row>
    <row r="53" spans="1:14" x14ac:dyDescent="0.3">
      <c r="A53">
        <v>52</v>
      </c>
      <c r="B53" s="5">
        <v>45366</v>
      </c>
      <c r="C53">
        <v>411.06118774414063</v>
      </c>
      <c r="D53" s="3">
        <f>IF(A53&gt;=Inputs!$B$3+1,AVERAGE(INDEX(C:C,ROW()-Inputs!$B$3):C52),0)</f>
        <v>414.75306701660156</v>
      </c>
      <c r="E53" s="3">
        <f>IF(A53&gt;=Inputs!$B$4+1,AVERAGE(INDEX(C:C,ROW()-Inputs!$B$4):D52),0)</f>
        <v>409.0112584431966</v>
      </c>
      <c r="F53">
        <f>IF(A53&gt;Inputs!$B$4,IF(D53&gt;E53,1,0),0)</f>
        <v>1</v>
      </c>
      <c r="G53">
        <f t="shared" si="2"/>
        <v>1</v>
      </c>
      <c r="H53">
        <f t="shared" si="0"/>
        <v>-2.0695128069040281E-2</v>
      </c>
      <c r="I53">
        <f>IF(A53&gt;Inputs!$B$4,G53*Backtest!H53,0)</f>
        <v>-2.0695128069040281E-2</v>
      </c>
      <c r="J53">
        <f t="shared" si="3"/>
        <v>1.0994452975461544</v>
      </c>
      <c r="K53">
        <f t="shared" si="1"/>
        <v>0</v>
      </c>
      <c r="L53">
        <f>(Inputs!$B$6*Backtest!J53)-(Backtest!K53*Inputs!$B$5)</f>
        <v>10994.452975461543</v>
      </c>
      <c r="M53">
        <f>IF(A53&gt;Inputs!$B$4,M52*(1+H52),Inputs!$B$6)</f>
        <v>11495.043466095374</v>
      </c>
      <c r="N53">
        <f>MAX($L$2:L53)</f>
        <v>11381.386284762579</v>
      </c>
    </row>
    <row r="54" spans="1:14" x14ac:dyDescent="0.3">
      <c r="A54">
        <v>53</v>
      </c>
      <c r="B54" s="5">
        <v>45369</v>
      </c>
      <c r="C54">
        <v>411.94961547851563</v>
      </c>
      <c r="D54" s="3">
        <f>IF(A54&gt;=Inputs!$B$3+1,AVERAGE(INDEX(C:C,ROW()-Inputs!$B$3):C53),0)</f>
        <v>415.40455627441406</v>
      </c>
      <c r="E54" s="3">
        <f>IF(A54&gt;=Inputs!$B$4+1,AVERAGE(INDEX(C:C,ROW()-Inputs!$B$4):D53),0)</f>
        <v>411.63209025065106</v>
      </c>
      <c r="F54">
        <f>IF(A54&gt;Inputs!$B$4,IF(D54&gt;E54,1,0),0)</f>
        <v>1</v>
      </c>
      <c r="G54">
        <f t="shared" si="2"/>
        <v>1</v>
      </c>
      <c r="H54">
        <f t="shared" si="0"/>
        <v>2.161302893251893E-3</v>
      </c>
      <c r="I54">
        <f>IF(A54&gt;Inputs!$B$4,G54*Backtest!H54,0)</f>
        <v>2.161302893251893E-3</v>
      </c>
      <c r="J54">
        <f t="shared" si="3"/>
        <v>1.101821531848713</v>
      </c>
      <c r="K54">
        <f t="shared" si="1"/>
        <v>0</v>
      </c>
      <c r="L54">
        <f>(Inputs!$B$6*Backtest!J54)-(Backtest!K54*Inputs!$B$5)</f>
        <v>11018.215318487129</v>
      </c>
      <c r="M54">
        <f>IF(A54&gt;Inputs!$B$4,M53*(1+H53),Inputs!$B$6)</f>
        <v>11257.152069405345</v>
      </c>
      <c r="N54">
        <f>MAX($L$2:L54)</f>
        <v>11381.386284762579</v>
      </c>
    </row>
    <row r="55" spans="1:14" x14ac:dyDescent="0.3">
      <c r="A55">
        <v>54</v>
      </c>
      <c r="B55" s="5">
        <v>45370</v>
      </c>
      <c r="C55">
        <v>415.98699951171881</v>
      </c>
      <c r="D55" s="3">
        <f>IF(A55&gt;=Inputs!$B$3+1,AVERAGE(INDEX(C:C,ROW()-Inputs!$B$3):C54),0)</f>
        <v>411.50540161132813</v>
      </c>
      <c r="E55" s="3">
        <f>IF(A55&gt;=Inputs!$B$4+1,AVERAGE(INDEX(C:C,ROW()-Inputs!$B$4):D54),0)</f>
        <v>413.79389953613281</v>
      </c>
      <c r="F55">
        <f>IF(A55&gt;Inputs!$B$4,IF(D55&gt;E55,1,0),0)</f>
        <v>0</v>
      </c>
      <c r="G55">
        <f t="shared" si="2"/>
        <v>1</v>
      </c>
      <c r="H55">
        <f t="shared" si="0"/>
        <v>9.8006743579877043E-3</v>
      </c>
      <c r="I55">
        <f>IF(A55&gt;Inputs!$B$4,G55*Backtest!H55,0)</f>
        <v>9.8006743579877043E-3</v>
      </c>
      <c r="J55">
        <f t="shared" si="3"/>
        <v>1.1126201258829813</v>
      </c>
      <c r="K55">
        <f t="shared" si="1"/>
        <v>0</v>
      </c>
      <c r="L55">
        <f>(Inputs!$B$6*Backtest!J55)-(Backtest!K55*Inputs!$B$5)</f>
        <v>11126.201258829813</v>
      </c>
      <c r="M55">
        <f>IF(A55&gt;Inputs!$B$4,M54*(1+H54),Inputs!$B$6)</f>
        <v>11281.482184742728</v>
      </c>
      <c r="N55">
        <f>MAX($L$2:L55)</f>
        <v>11381.386284762579</v>
      </c>
    </row>
    <row r="56" spans="1:14" x14ac:dyDescent="0.3">
      <c r="A56">
        <v>55</v>
      </c>
      <c r="B56" s="5">
        <v>45371</v>
      </c>
      <c r="C56">
        <v>419.75784301757813</v>
      </c>
      <c r="D56" s="3">
        <f>IF(A56&gt;=Inputs!$B$3+1,AVERAGE(INDEX(C:C,ROW()-Inputs!$B$3):C55),0)</f>
        <v>413.96830749511719</v>
      </c>
      <c r="E56" s="3">
        <f>IF(A56&gt;=Inputs!$B$4+1,AVERAGE(INDEX(C:C,ROW()-Inputs!$B$4):D55),0)</f>
        <v>413.44347127278644</v>
      </c>
      <c r="F56">
        <f>IF(A56&gt;Inputs!$B$4,IF(D56&gt;E56,1,0),0)</f>
        <v>1</v>
      </c>
      <c r="G56">
        <f t="shared" si="2"/>
        <v>0</v>
      </c>
      <c r="H56">
        <f t="shared" si="0"/>
        <v>9.0648109442974523E-3</v>
      </c>
      <c r="I56">
        <f>IF(A56&gt;Inputs!$B$4,G56*Backtest!H56,0)</f>
        <v>0</v>
      </c>
      <c r="J56">
        <f t="shared" si="3"/>
        <v>1.1126201258829813</v>
      </c>
      <c r="K56">
        <f t="shared" si="1"/>
        <v>1</v>
      </c>
      <c r="L56">
        <f>(Inputs!$B$6*Backtest!J56)-(Backtest!K56*Inputs!$B$5)</f>
        <v>11126.196258829814</v>
      </c>
      <c r="M56">
        <f>IF(A56&gt;Inputs!$B$4,M55*(1+H55),Inputs!$B$6)</f>
        <v>11392.048317910832</v>
      </c>
      <c r="N56">
        <f>MAX($L$2:L56)</f>
        <v>11381.386284762579</v>
      </c>
    </row>
    <row r="57" spans="1:14" x14ac:dyDescent="0.3">
      <c r="A57">
        <v>56</v>
      </c>
      <c r="B57" s="5">
        <v>45372</v>
      </c>
      <c r="C57">
        <v>423.84454345703119</v>
      </c>
      <c r="D57" s="3">
        <f>IF(A57&gt;=Inputs!$B$3+1,AVERAGE(INDEX(C:C,ROW()-Inputs!$B$3):C56),0)</f>
        <v>417.87242126464844</v>
      </c>
      <c r="E57" s="3">
        <f>IF(A57&gt;=Inputs!$B$4+1,AVERAGE(INDEX(C:C,ROW()-Inputs!$B$4):D56),0)</f>
        <v>414.76212056477863</v>
      </c>
      <c r="F57">
        <f>IF(A57&gt;Inputs!$B$4,IF(D57&gt;E57,1,0),0)</f>
        <v>1</v>
      </c>
      <c r="G57">
        <f t="shared" si="2"/>
        <v>1</v>
      </c>
      <c r="H57">
        <f t="shared" si="0"/>
        <v>9.7358524859818552E-3</v>
      </c>
      <c r="I57">
        <f>IF(A57&gt;Inputs!$B$4,G57*Backtest!H57,0)</f>
        <v>9.7358524859818552E-3</v>
      </c>
      <c r="J57">
        <f t="shared" si="3"/>
        <v>1.1234524313015126</v>
      </c>
      <c r="K57">
        <f t="shared" si="1"/>
        <v>1</v>
      </c>
      <c r="L57">
        <f>(Inputs!$B$6*Backtest!J57)-(Backtest!K57*Inputs!$B$5)</f>
        <v>11234.519313015127</v>
      </c>
      <c r="M57">
        <f>IF(A57&gt;Inputs!$B$4,M56*(1+H56),Inputs!$B$6)</f>
        <v>11495.315082180996</v>
      </c>
      <c r="N57">
        <f>MAX($L$2:L57)</f>
        <v>11381.386284762579</v>
      </c>
    </row>
    <row r="58" spans="1:14" x14ac:dyDescent="0.3">
      <c r="A58">
        <v>57</v>
      </c>
      <c r="B58" s="5">
        <v>45373</v>
      </c>
      <c r="C58">
        <v>423.22265625</v>
      </c>
      <c r="D58" s="3">
        <f>IF(A58&gt;=Inputs!$B$3+1,AVERAGE(INDEX(C:C,ROW()-Inputs!$B$3):C57),0)</f>
        <v>421.80119323730469</v>
      </c>
      <c r="E58" s="3">
        <f>IF(A58&gt;=Inputs!$B$4+1,AVERAGE(INDEX(C:C,ROW()-Inputs!$B$4):D57),0)</f>
        <v>417.15591939290363</v>
      </c>
      <c r="F58">
        <f>IF(A58&gt;Inputs!$B$4,IF(D58&gt;E58,1,0),0)</f>
        <v>1</v>
      </c>
      <c r="G58">
        <f t="shared" si="2"/>
        <v>1</v>
      </c>
      <c r="H58">
        <f t="shared" si="0"/>
        <v>-1.4672530686813401E-3</v>
      </c>
      <c r="I58">
        <f>IF(A58&gt;Inputs!$B$4,G58*Backtest!H58,0)</f>
        <v>-1.4672530686813401E-3</v>
      </c>
      <c r="J58">
        <f t="shared" si="3"/>
        <v>1.121804042274168</v>
      </c>
      <c r="K58">
        <f t="shared" si="1"/>
        <v>0</v>
      </c>
      <c r="L58">
        <f>(Inputs!$B$6*Backtest!J58)-(Backtest!K58*Inputs!$B$5)</f>
        <v>11218.04042274168</v>
      </c>
      <c r="M58">
        <f>IF(A58&gt;Inputs!$B$4,M57*(1+H57),Inputs!$B$6)</f>
        <v>11607.231774100992</v>
      </c>
      <c r="N58">
        <f>MAX($L$2:L58)</f>
        <v>11381.386284762579</v>
      </c>
    </row>
    <row r="59" spans="1:14" x14ac:dyDescent="0.3">
      <c r="A59">
        <v>58</v>
      </c>
      <c r="B59" s="5">
        <v>45376</v>
      </c>
      <c r="C59">
        <v>417.41827392578119</v>
      </c>
      <c r="D59" s="3">
        <f>IF(A59&gt;=Inputs!$B$3+1,AVERAGE(INDEX(C:C,ROW()-Inputs!$B$3):C58),0)</f>
        <v>423.53359985351563</v>
      </c>
      <c r="E59" s="3">
        <f>IF(A59&gt;=Inputs!$B$4+1,AVERAGE(INDEX(C:C,ROW()-Inputs!$B$4):D58),0)</f>
        <v>420.07782745361328</v>
      </c>
      <c r="F59">
        <f>IF(A59&gt;Inputs!$B$4,IF(D59&gt;E59,1,0),0)</f>
        <v>1</v>
      </c>
      <c r="G59">
        <f t="shared" si="2"/>
        <v>1</v>
      </c>
      <c r="H59">
        <f t="shared" si="0"/>
        <v>-1.3714724952697543E-2</v>
      </c>
      <c r="I59">
        <f>IF(A59&gt;Inputs!$B$4,G59*Backtest!H59,0)</f>
        <v>-1.3714724952697543E-2</v>
      </c>
      <c r="J59">
        <f t="shared" si="3"/>
        <v>1.1064188083835536</v>
      </c>
      <c r="K59">
        <f t="shared" si="1"/>
        <v>0</v>
      </c>
      <c r="L59">
        <f>(Inputs!$B$6*Backtest!J59)-(Backtest!K59*Inputs!$B$5)</f>
        <v>11064.188083835536</v>
      </c>
      <c r="M59">
        <f>IF(A59&gt;Inputs!$B$4,M58*(1+H58),Inputs!$B$6)</f>
        <v>11590.201027661547</v>
      </c>
      <c r="N59">
        <f>MAX($L$2:L59)</f>
        <v>11381.386284762579</v>
      </c>
    </row>
    <row r="60" spans="1:14" x14ac:dyDescent="0.3">
      <c r="A60">
        <v>59</v>
      </c>
      <c r="B60" s="5">
        <v>45377</v>
      </c>
      <c r="C60">
        <v>416.22384643554688</v>
      </c>
      <c r="D60" s="3">
        <f>IF(A60&gt;=Inputs!$B$3+1,AVERAGE(INDEX(C:C,ROW()-Inputs!$B$3):C59),0)</f>
        <v>420.32046508789063</v>
      </c>
      <c r="E60" s="3">
        <f>IF(A60&gt;=Inputs!$B$4+1,AVERAGE(INDEX(C:C,ROW()-Inputs!$B$4):D59),0)</f>
        <v>421.28211466471356</v>
      </c>
      <c r="F60">
        <f>IF(A60&gt;Inputs!$B$4,IF(D60&gt;E60,1,0),0)</f>
        <v>0</v>
      </c>
      <c r="G60">
        <f t="shared" si="2"/>
        <v>1</v>
      </c>
      <c r="H60">
        <f t="shared" si="0"/>
        <v>-2.8614643029420961E-3</v>
      </c>
      <c r="I60">
        <f>IF(A60&gt;Inputs!$B$4,G60*Backtest!H60,0)</f>
        <v>-2.8614643029420961E-3</v>
      </c>
      <c r="J60">
        <f t="shared" si="3"/>
        <v>1.1032528304592604</v>
      </c>
      <c r="K60">
        <f t="shared" si="1"/>
        <v>0</v>
      </c>
      <c r="L60">
        <f>(Inputs!$B$6*Backtest!J60)-(Backtest!K60*Inputs!$B$5)</f>
        <v>11032.528304592604</v>
      </c>
      <c r="M60">
        <f>IF(A60&gt;Inputs!$B$4,M59*(1+H59),Inputs!$B$6)</f>
        <v>11431.244608420697</v>
      </c>
      <c r="N60">
        <f>MAX($L$2:L60)</f>
        <v>11381.386284762579</v>
      </c>
    </row>
    <row r="61" spans="1:14" x14ac:dyDescent="0.3">
      <c r="A61">
        <v>60</v>
      </c>
      <c r="B61" s="5">
        <v>45378</v>
      </c>
      <c r="C61">
        <v>416.00674438476563</v>
      </c>
      <c r="D61" s="3">
        <f>IF(A61&gt;=Inputs!$B$3+1,AVERAGE(INDEX(C:C,ROW()-Inputs!$B$3):C60),0)</f>
        <v>416.82106018066406</v>
      </c>
      <c r="E61" s="3">
        <f>IF(A61&gt;=Inputs!$B$4+1,AVERAGE(INDEX(C:C,ROW()-Inputs!$B$4):D60),0)</f>
        <v>420.42000579833984</v>
      </c>
      <c r="F61">
        <f>IF(A61&gt;Inputs!$B$4,IF(D61&gt;E61,1,0),0)</f>
        <v>0</v>
      </c>
      <c r="G61">
        <f t="shared" si="2"/>
        <v>0</v>
      </c>
      <c r="H61">
        <f t="shared" si="0"/>
        <v>-5.2159926116790434E-4</v>
      </c>
      <c r="I61">
        <f>IF(A61&gt;Inputs!$B$4,G61*Backtest!H61,0)</f>
        <v>0</v>
      </c>
      <c r="J61">
        <f t="shared" si="3"/>
        <v>1.1032528304592604</v>
      </c>
      <c r="K61">
        <f t="shared" si="1"/>
        <v>1</v>
      </c>
      <c r="L61">
        <f>(Inputs!$B$6*Backtest!J61)-(Backtest!K61*Inputs!$B$5)</f>
        <v>11032.523304592605</v>
      </c>
      <c r="M61">
        <f>IF(A61&gt;Inputs!$B$4,M60*(1+H60),Inputs!$B$6)</f>
        <v>11398.534510035503</v>
      </c>
      <c r="N61">
        <f>MAX($L$2:L61)</f>
        <v>11381.386284762579</v>
      </c>
    </row>
    <row r="62" spans="1:14" x14ac:dyDescent="0.3">
      <c r="A62">
        <v>61</v>
      </c>
      <c r="B62" s="5">
        <v>45379</v>
      </c>
      <c r="C62">
        <v>415.30587768554688</v>
      </c>
      <c r="D62" s="3">
        <f>IF(A62&gt;=Inputs!$B$3+1,AVERAGE(INDEX(C:C,ROW()-Inputs!$B$3):C61),0)</f>
        <v>416.11529541015625</v>
      </c>
      <c r="E62" s="3">
        <f>IF(A62&gt;=Inputs!$B$4+1,AVERAGE(INDEX(C:C,ROW()-Inputs!$B$4):D61),0)</f>
        <v>418.38733164469403</v>
      </c>
      <c r="F62">
        <f>IF(A62&gt;Inputs!$B$4,IF(D62&gt;E62,1,0),0)</f>
        <v>0</v>
      </c>
      <c r="G62">
        <f t="shared" si="2"/>
        <v>0</v>
      </c>
      <c r="H62">
        <f t="shared" si="0"/>
        <v>-1.6847484053540418E-3</v>
      </c>
      <c r="I62">
        <f>IF(A62&gt;Inputs!$B$4,G62*Backtest!H62,0)</f>
        <v>0</v>
      </c>
      <c r="J62">
        <f t="shared" si="3"/>
        <v>1.1032528304592604</v>
      </c>
      <c r="K62">
        <f t="shared" si="1"/>
        <v>0</v>
      </c>
      <c r="L62">
        <f>(Inputs!$B$6*Backtest!J62)-(Backtest!K62*Inputs!$B$5)</f>
        <v>11032.528304592604</v>
      </c>
      <c r="M62">
        <f>IF(A62&gt;Inputs!$B$4,M61*(1+H61),Inputs!$B$6)</f>
        <v>11392.589042856671</v>
      </c>
      <c r="N62">
        <f>MAX($L$2:L62)</f>
        <v>11381.386284762579</v>
      </c>
    </row>
    <row r="63" spans="1:14" x14ac:dyDescent="0.3">
      <c r="A63">
        <v>62</v>
      </c>
      <c r="B63" s="5">
        <v>45383</v>
      </c>
      <c r="C63">
        <v>419.1063232421875</v>
      </c>
      <c r="D63" s="3">
        <f>IF(A63&gt;=Inputs!$B$3+1,AVERAGE(INDEX(C:C,ROW()-Inputs!$B$3):C62),0)</f>
        <v>415.65631103515625</v>
      </c>
      <c r="E63" s="3">
        <f>IF(A63&gt;=Inputs!$B$4+1,AVERAGE(INDEX(C:C,ROW()-Inputs!$B$4):D62),0)</f>
        <v>416.79888153076172</v>
      </c>
      <c r="F63">
        <f>IF(A63&gt;Inputs!$B$4,IF(D63&gt;E63,1,0),0)</f>
        <v>0</v>
      </c>
      <c r="G63">
        <f t="shared" si="2"/>
        <v>0</v>
      </c>
      <c r="H63">
        <f t="shared" si="0"/>
        <v>9.1509553821391698E-3</v>
      </c>
      <c r="I63">
        <f>IF(A63&gt;Inputs!$B$4,G63*Backtest!H63,0)</f>
        <v>0</v>
      </c>
      <c r="J63">
        <f t="shared" si="3"/>
        <v>1.1032528304592604</v>
      </c>
      <c r="K63">
        <f t="shared" si="1"/>
        <v>0</v>
      </c>
      <c r="L63">
        <f>(Inputs!$B$6*Backtest!J63)-(Backtest!K63*Inputs!$B$5)</f>
        <v>11032.528304592604</v>
      </c>
      <c r="M63">
        <f>IF(A63&gt;Inputs!$B$4,M62*(1+H62),Inputs!$B$6)</f>
        <v>11373.395396633865</v>
      </c>
      <c r="N63">
        <f>MAX($L$2:L63)</f>
        <v>11381.386284762579</v>
      </c>
    </row>
    <row r="64" spans="1:14" x14ac:dyDescent="0.3">
      <c r="A64">
        <v>63</v>
      </c>
      <c r="B64" s="5">
        <v>45384</v>
      </c>
      <c r="C64">
        <v>416.01657104492188</v>
      </c>
      <c r="D64" s="3">
        <f>IF(A64&gt;=Inputs!$B$3+1,AVERAGE(INDEX(C:C,ROW()-Inputs!$B$3):C63),0)</f>
        <v>417.20610046386719</v>
      </c>
      <c r="E64" s="3">
        <f>IF(A64&gt;=Inputs!$B$4+1,AVERAGE(INDEX(C:C,ROW()-Inputs!$B$4):D63),0)</f>
        <v>416.50193532307941</v>
      </c>
      <c r="F64">
        <f>IF(A64&gt;Inputs!$B$4,IF(D64&gt;E64,1,0),0)</f>
        <v>1</v>
      </c>
      <c r="G64">
        <f t="shared" si="2"/>
        <v>0</v>
      </c>
      <c r="H64">
        <f t="shared" si="0"/>
        <v>-7.3722395151746278E-3</v>
      </c>
      <c r="I64">
        <f>IF(A64&gt;Inputs!$B$4,G64*Backtest!H64,0)</f>
        <v>0</v>
      </c>
      <c r="J64">
        <f t="shared" si="3"/>
        <v>1.1032528304592604</v>
      </c>
      <c r="K64">
        <f t="shared" si="1"/>
        <v>0</v>
      </c>
      <c r="L64">
        <f>(Inputs!$B$6*Backtest!J64)-(Backtest!K64*Inputs!$B$5)</f>
        <v>11032.528304592604</v>
      </c>
      <c r="M64">
        <f>IF(A64&gt;Inputs!$B$4,M63*(1+H63),Inputs!$B$6)</f>
        <v>11477.472830451889</v>
      </c>
      <c r="N64">
        <f>MAX($L$2:L64)</f>
        <v>11381.386284762579</v>
      </c>
    </row>
    <row r="65" spans="1:14" x14ac:dyDescent="0.3">
      <c r="A65">
        <v>64</v>
      </c>
      <c r="B65" s="5">
        <v>45385</v>
      </c>
      <c r="C65">
        <v>415.03933715820313</v>
      </c>
      <c r="D65" s="3">
        <f>IF(A65&gt;=Inputs!$B$3+1,AVERAGE(INDEX(C:C,ROW()-Inputs!$B$3):C64),0)</f>
        <v>417.56144714355469</v>
      </c>
      <c r="E65" s="3">
        <f>IF(A65&gt;=Inputs!$B$4+1,AVERAGE(INDEX(C:C,ROW()-Inputs!$B$4):D64),0)</f>
        <v>416.56774648030597</v>
      </c>
      <c r="F65">
        <f>IF(A65&gt;Inputs!$B$4,IF(D65&gt;E65,1,0),0)</f>
        <v>1</v>
      </c>
      <c r="G65">
        <f t="shared" si="2"/>
        <v>1</v>
      </c>
      <c r="H65">
        <f t="shared" si="0"/>
        <v>-2.3490263483115781E-3</v>
      </c>
      <c r="I65">
        <f>IF(A65&gt;Inputs!$B$4,G65*Backtest!H65,0)</f>
        <v>-2.3490263483115781E-3</v>
      </c>
      <c r="J65">
        <f t="shared" si="3"/>
        <v>1.1006612604916621</v>
      </c>
      <c r="K65">
        <f t="shared" si="1"/>
        <v>1</v>
      </c>
      <c r="L65">
        <f>(Inputs!$B$6*Backtest!J65)-(Backtest!K65*Inputs!$B$5)</f>
        <v>11006.607604916622</v>
      </c>
      <c r="M65">
        <f>IF(A65&gt;Inputs!$B$4,M64*(1+H64),Inputs!$B$6)</f>
        <v>11392.858151716888</v>
      </c>
      <c r="N65">
        <f>MAX($L$2:L65)</f>
        <v>11381.386284762579</v>
      </c>
    </row>
    <row r="66" spans="1:14" x14ac:dyDescent="0.3">
      <c r="A66">
        <v>65</v>
      </c>
      <c r="B66" s="5">
        <v>45386</v>
      </c>
      <c r="C66">
        <v>412.50244140625</v>
      </c>
      <c r="D66" s="3">
        <f>IF(A66&gt;=Inputs!$B$3+1,AVERAGE(INDEX(C:C,ROW()-Inputs!$B$3):C65),0)</f>
        <v>415.5279541015625</v>
      </c>
      <c r="E66" s="3">
        <f>IF(A66&gt;=Inputs!$B$4+1,AVERAGE(INDEX(C:C,ROW()-Inputs!$B$4):D65),0)</f>
        <v>416.76434834798175</v>
      </c>
      <c r="F66">
        <f>IF(A66&gt;Inputs!$B$4,IF(D66&gt;E66,1,0),0)</f>
        <v>0</v>
      </c>
      <c r="G66">
        <f t="shared" si="2"/>
        <v>1</v>
      </c>
      <c r="H66">
        <f t="shared" si="0"/>
        <v>-6.112422425602837E-3</v>
      </c>
      <c r="I66">
        <f>IF(A66&gt;Inputs!$B$4,G66*Backtest!H66,0)</f>
        <v>-6.112422425602837E-3</v>
      </c>
      <c r="J66">
        <f t="shared" si="3"/>
        <v>1.0939335539200405</v>
      </c>
      <c r="K66">
        <f t="shared" si="1"/>
        <v>0</v>
      </c>
      <c r="L66">
        <f>(Inputs!$B$6*Backtest!J66)-(Backtest!K66*Inputs!$B$5)</f>
        <v>10939.335539200405</v>
      </c>
      <c r="M66">
        <f>IF(A66&gt;Inputs!$B$4,M65*(1+H65),Inputs!$B$6)</f>
        <v>11366.096027735928</v>
      </c>
      <c r="N66">
        <f>MAX($L$2:L66)</f>
        <v>11381.386284762579</v>
      </c>
    </row>
    <row r="67" spans="1:14" x14ac:dyDescent="0.3">
      <c r="A67">
        <v>66</v>
      </c>
      <c r="B67" s="5">
        <v>45387</v>
      </c>
      <c r="C67">
        <v>420.04409790039063</v>
      </c>
      <c r="D67" s="3">
        <f>IF(A67&gt;=Inputs!$B$3+1,AVERAGE(INDEX(C:C,ROW()-Inputs!$B$3):C66),0)</f>
        <v>413.77088928222656</v>
      </c>
      <c r="E67" s="3">
        <f>IF(A67&gt;=Inputs!$B$4+1,AVERAGE(INDEX(C:C,ROW()-Inputs!$B$4):D66),0)</f>
        <v>415.64230855305988</v>
      </c>
      <c r="F67">
        <f>IF(A67&gt;Inputs!$B$4,IF(D67&gt;E67,1,0),0)</f>
        <v>0</v>
      </c>
      <c r="G67">
        <f t="shared" si="2"/>
        <v>0</v>
      </c>
      <c r="H67">
        <f t="shared" ref="H67:H130" si="4">(C67/C66)-1</f>
        <v>1.8282695414918226E-2</v>
      </c>
      <c r="I67">
        <f>IF(A67&gt;Inputs!$B$4,G67*Backtest!H67,0)</f>
        <v>0</v>
      </c>
      <c r="J67">
        <f t="shared" si="3"/>
        <v>1.0939335539200405</v>
      </c>
      <c r="K67">
        <f t="shared" ref="K67:K130" si="5">ABS(G67-G66)</f>
        <v>1</v>
      </c>
      <c r="L67">
        <f>(Inputs!$B$6*Backtest!J67)-(Backtest!K67*Inputs!$B$5)</f>
        <v>10939.330539200406</v>
      </c>
      <c r="M67">
        <f>IF(A67&gt;Inputs!$B$4,M66*(1+H66),Inputs!$B$6)</f>
        <v>11296.62164748444</v>
      </c>
      <c r="N67">
        <f>MAX($L$2:L67)</f>
        <v>11381.386284762579</v>
      </c>
    </row>
    <row r="68" spans="1:14" x14ac:dyDescent="0.3">
      <c r="A68">
        <v>67</v>
      </c>
      <c r="B68" s="5">
        <v>45390</v>
      </c>
      <c r="C68">
        <v>419.12603759765619</v>
      </c>
      <c r="D68" s="3">
        <f>IF(A68&gt;=Inputs!$B$3+1,AVERAGE(INDEX(C:C,ROW()-Inputs!$B$3):C67),0)</f>
        <v>416.27326965332031</v>
      </c>
      <c r="E68" s="3">
        <f>IF(A68&gt;=Inputs!$B$4+1,AVERAGE(INDEX(C:C,ROW()-Inputs!$B$4):D67),0)</f>
        <v>415.74102783203125</v>
      </c>
      <c r="F68">
        <f>IF(A68&gt;Inputs!$B$4,IF(D68&gt;E68,1,0),0)</f>
        <v>1</v>
      </c>
      <c r="G68">
        <f t="shared" ref="G68:G131" si="6">F67</f>
        <v>0</v>
      </c>
      <c r="H68">
        <f t="shared" si="4"/>
        <v>-2.1856283835992585E-3</v>
      </c>
      <c r="I68">
        <f>IF(A68&gt;Inputs!$B$4,G68*Backtest!H68,0)</f>
        <v>0</v>
      </c>
      <c r="J68">
        <f t="shared" ref="J68:J131" si="7">J67*(1+I68)</f>
        <v>1.0939335539200405</v>
      </c>
      <c r="K68">
        <f t="shared" si="5"/>
        <v>0</v>
      </c>
      <c r="L68">
        <f>(Inputs!$B$6*Backtest!J68)-(Backtest!K68*Inputs!$B$5)</f>
        <v>10939.335539200405</v>
      </c>
      <c r="M68">
        <f>IF(A68&gt;Inputs!$B$4,M67*(1+H67),Inputs!$B$6)</f>
        <v>11503.15434028297</v>
      </c>
      <c r="N68">
        <f>MAX($L$2:L68)</f>
        <v>11381.386284762579</v>
      </c>
    </row>
    <row r="69" spans="1:14" x14ac:dyDescent="0.3">
      <c r="A69">
        <v>68</v>
      </c>
      <c r="B69" s="5">
        <v>45391</v>
      </c>
      <c r="C69">
        <v>420.79434204101563</v>
      </c>
      <c r="D69" s="3">
        <f>IF(A69&gt;=Inputs!$B$3+1,AVERAGE(INDEX(C:C,ROW()-Inputs!$B$3):C68),0)</f>
        <v>419.58506774902344</v>
      </c>
      <c r="E69" s="3">
        <f>IF(A69&gt;=Inputs!$B$4+1,AVERAGE(INDEX(C:C,ROW()-Inputs!$B$4):D68),0)</f>
        <v>416.20744832356769</v>
      </c>
      <c r="F69">
        <f>IF(A69&gt;Inputs!$B$4,IF(D69&gt;E69,1,0),0)</f>
        <v>1</v>
      </c>
      <c r="G69">
        <f t="shared" si="6"/>
        <v>1</v>
      </c>
      <c r="H69">
        <f t="shared" si="4"/>
        <v>3.9804361783910558E-3</v>
      </c>
      <c r="I69">
        <f>IF(A69&gt;Inputs!$B$4,G69*Backtest!H69,0)</f>
        <v>3.9804361783910558E-3</v>
      </c>
      <c r="J69">
        <f t="shared" si="7"/>
        <v>1.0982878866148198</v>
      </c>
      <c r="K69">
        <f t="shared" si="5"/>
        <v>1</v>
      </c>
      <c r="L69">
        <f>(Inputs!$B$6*Backtest!J69)-(Backtest!K69*Inputs!$B$5)</f>
        <v>10982.873866148198</v>
      </c>
      <c r="M69">
        <f>IF(A69&gt;Inputs!$B$4,M68*(1+H68),Inputs!$B$6)</f>
        <v>11478.012719655924</v>
      </c>
      <c r="N69">
        <f>MAX($L$2:L69)</f>
        <v>11381.386284762579</v>
      </c>
    </row>
    <row r="70" spans="1:14" x14ac:dyDescent="0.3">
      <c r="A70">
        <v>69</v>
      </c>
      <c r="B70" s="5">
        <v>45392</v>
      </c>
      <c r="C70">
        <v>417.81320190429688</v>
      </c>
      <c r="D70" s="3">
        <f>IF(A70&gt;=Inputs!$B$3+1,AVERAGE(INDEX(C:C,ROW()-Inputs!$B$3):C69),0)</f>
        <v>419.96018981933594</v>
      </c>
      <c r="E70" s="3">
        <f>IF(A70&gt;=Inputs!$B$4+1,AVERAGE(INDEX(C:C,ROW()-Inputs!$B$4):D69),0)</f>
        <v>418.26561737060547</v>
      </c>
      <c r="F70">
        <f>IF(A70&gt;Inputs!$B$4,IF(D70&gt;E70,1,0),0)</f>
        <v>1</v>
      </c>
      <c r="G70">
        <f t="shared" si="6"/>
        <v>1</v>
      </c>
      <c r="H70">
        <f t="shared" si="4"/>
        <v>-7.0845537567332251E-3</v>
      </c>
      <c r="I70">
        <f>IF(A70&gt;Inputs!$B$4,G70*Backtest!H70,0)</f>
        <v>-7.0845537567332251E-3</v>
      </c>
      <c r="J70">
        <f t="shared" si="7"/>
        <v>1.0905070070417282</v>
      </c>
      <c r="K70">
        <f t="shared" si="5"/>
        <v>0</v>
      </c>
      <c r="L70">
        <f>(Inputs!$B$6*Backtest!J70)-(Backtest!K70*Inputs!$B$5)</f>
        <v>10905.070070417281</v>
      </c>
      <c r="M70">
        <f>IF(A70&gt;Inputs!$B$4,M69*(1+H69),Inputs!$B$6)</f>
        <v>11523.700216741276</v>
      </c>
      <c r="N70">
        <f>MAX($L$2:L70)</f>
        <v>11381.386284762579</v>
      </c>
    </row>
    <row r="71" spans="1:14" x14ac:dyDescent="0.3">
      <c r="A71">
        <v>70</v>
      </c>
      <c r="B71" s="5">
        <v>45393</v>
      </c>
      <c r="C71">
        <v>422.42306518554688</v>
      </c>
      <c r="D71" s="3">
        <f>IF(A71&gt;=Inputs!$B$3+1,AVERAGE(INDEX(C:C,ROW()-Inputs!$B$3):C70),0)</f>
        <v>419.30377197265625</v>
      </c>
      <c r="E71" s="3">
        <f>IF(A71&gt;=Inputs!$B$4+1,AVERAGE(INDEX(C:C,ROW()-Inputs!$B$4):D70),0)</f>
        <v>418.92535146077472</v>
      </c>
      <c r="F71">
        <f>IF(A71&gt;Inputs!$B$4,IF(D71&gt;E71,1,0),0)</f>
        <v>1</v>
      </c>
      <c r="G71">
        <f t="shared" si="6"/>
        <v>1</v>
      </c>
      <c r="H71">
        <f t="shared" si="4"/>
        <v>1.1033311681486691E-2</v>
      </c>
      <c r="I71">
        <f>IF(A71&gt;Inputs!$B$4,G71*Backtest!H71,0)</f>
        <v>1.1033311681486691E-2</v>
      </c>
      <c r="J71">
        <f t="shared" si="7"/>
        <v>1.1025389107412649</v>
      </c>
      <c r="K71">
        <f t="shared" si="5"/>
        <v>0</v>
      </c>
      <c r="L71">
        <f>(Inputs!$B$6*Backtest!J71)-(Backtest!K71*Inputs!$B$5)</f>
        <v>11025.38910741265</v>
      </c>
      <c r="M71">
        <f>IF(A71&gt;Inputs!$B$4,M70*(1+H70),Inputs!$B$6)</f>
        <v>11442.059943079294</v>
      </c>
      <c r="N71">
        <f>MAX($L$2:L71)</f>
        <v>11381.386284762579</v>
      </c>
    </row>
    <row r="72" spans="1:14" x14ac:dyDescent="0.3">
      <c r="A72">
        <v>71</v>
      </c>
      <c r="B72" s="5">
        <v>45394</v>
      </c>
      <c r="C72">
        <v>416.47064208984381</v>
      </c>
      <c r="D72" s="3">
        <f>IF(A72&gt;=Inputs!$B$3+1,AVERAGE(INDEX(C:C,ROW()-Inputs!$B$3):C71),0)</f>
        <v>420.11813354492188</v>
      </c>
      <c r="E72" s="3">
        <f>IF(A72&gt;=Inputs!$B$4+1,AVERAGE(INDEX(C:C,ROW()-Inputs!$B$4):D71),0)</f>
        <v>419.97993977864581</v>
      </c>
      <c r="F72">
        <f>IF(A72&gt;Inputs!$B$4,IF(D72&gt;E72,1,0),0)</f>
        <v>1</v>
      </c>
      <c r="G72">
        <f t="shared" si="6"/>
        <v>1</v>
      </c>
      <c r="H72">
        <f t="shared" si="4"/>
        <v>-1.4091141290044185E-2</v>
      </c>
      <c r="I72">
        <f>IF(A72&gt;Inputs!$B$4,G72*Backtest!H72,0)</f>
        <v>-1.4091141290044185E-2</v>
      </c>
      <c r="J72">
        <f t="shared" si="7"/>
        <v>1.0870028791722384</v>
      </c>
      <c r="K72">
        <f t="shared" si="5"/>
        <v>0</v>
      </c>
      <c r="L72">
        <f>(Inputs!$B$6*Backtest!J72)-(Backtest!K72*Inputs!$B$5)</f>
        <v>10870.028791722383</v>
      </c>
      <c r="M72">
        <f>IF(A72&gt;Inputs!$B$4,M71*(1+H71),Inputs!$B$6)</f>
        <v>11568.303756709542</v>
      </c>
      <c r="N72">
        <f>MAX($L$2:L72)</f>
        <v>11381.386284762579</v>
      </c>
    </row>
    <row r="73" spans="1:14" x14ac:dyDescent="0.3">
      <c r="A73">
        <v>72</v>
      </c>
      <c r="B73" s="5">
        <v>45397</v>
      </c>
      <c r="C73">
        <v>408.31698608398438</v>
      </c>
      <c r="D73" s="3">
        <f>IF(A73&gt;=Inputs!$B$3+1,AVERAGE(INDEX(C:C,ROW()-Inputs!$B$3):C72),0)</f>
        <v>419.44685363769531</v>
      </c>
      <c r="E73" s="3">
        <f>IF(A73&gt;=Inputs!$B$4+1,AVERAGE(INDEX(C:C,ROW()-Inputs!$B$4):D72),0)</f>
        <v>419.34816741943359</v>
      </c>
      <c r="F73">
        <f>IF(A73&gt;Inputs!$B$4,IF(D73&gt;E73,1,0),0)</f>
        <v>1</v>
      </c>
      <c r="G73">
        <f t="shared" si="6"/>
        <v>1</v>
      </c>
      <c r="H73">
        <f t="shared" si="4"/>
        <v>-1.957798505302677E-2</v>
      </c>
      <c r="I73">
        <f>IF(A73&gt;Inputs!$B$4,G73*Backtest!H73,0)</f>
        <v>-1.957798505302677E-2</v>
      </c>
      <c r="J73">
        <f t="shared" si="7"/>
        <v>1.0657215530512072</v>
      </c>
      <c r="K73">
        <f t="shared" si="5"/>
        <v>0</v>
      </c>
      <c r="L73">
        <f>(Inputs!$B$6*Backtest!J73)-(Backtest!K73*Inputs!$B$5)</f>
        <v>10657.215530512072</v>
      </c>
      <c r="M73">
        <f>IF(A73&gt;Inputs!$B$4,M72*(1+H72),Inputs!$B$6)</f>
        <v>11405.293153987599</v>
      </c>
      <c r="N73">
        <f>MAX($L$2:L73)</f>
        <v>11381.386284762579</v>
      </c>
    </row>
    <row r="74" spans="1:14" x14ac:dyDescent="0.3">
      <c r="A74">
        <v>73</v>
      </c>
      <c r="B74" s="5">
        <v>45398</v>
      </c>
      <c r="C74">
        <v>409.24484252929688</v>
      </c>
      <c r="D74" s="3">
        <f>IF(A74&gt;=Inputs!$B$3+1,AVERAGE(INDEX(C:C,ROW()-Inputs!$B$3):C73),0)</f>
        <v>412.39381408691406</v>
      </c>
      <c r="E74" s="3">
        <f>IF(A74&gt;=Inputs!$B$4+1,AVERAGE(INDEX(C:C,ROW()-Inputs!$B$4):D73),0)</f>
        <v>417.67990875244141</v>
      </c>
      <c r="F74">
        <f>IF(A74&gt;Inputs!$B$4,IF(D74&gt;E74,1,0),0)</f>
        <v>0</v>
      </c>
      <c r="G74">
        <f t="shared" si="6"/>
        <v>1</v>
      </c>
      <c r="H74">
        <f t="shared" si="4"/>
        <v>2.2723924718666133E-3</v>
      </c>
      <c r="I74">
        <f>IF(A74&gt;Inputs!$B$4,G74*Backtest!H74,0)</f>
        <v>2.2723924718666133E-3</v>
      </c>
      <c r="J74">
        <f t="shared" si="7"/>
        <v>1.0681432906854667</v>
      </c>
      <c r="K74">
        <f t="shared" si="5"/>
        <v>0</v>
      </c>
      <c r="L74">
        <f>(Inputs!$B$6*Backtest!J74)-(Backtest!K74*Inputs!$B$5)</f>
        <v>10681.432906854667</v>
      </c>
      <c r="M74">
        <f>IF(A74&gt;Inputs!$B$4,M73*(1+H73),Inputs!$B$6)</f>
        <v>11182.000495093442</v>
      </c>
      <c r="N74">
        <f>MAX($L$2:L74)</f>
        <v>11381.386284762579</v>
      </c>
    </row>
    <row r="75" spans="1:14" x14ac:dyDescent="0.3">
      <c r="A75">
        <v>74</v>
      </c>
      <c r="B75" s="5">
        <v>45399</v>
      </c>
      <c r="C75">
        <v>406.54013061523438</v>
      </c>
      <c r="D75" s="3">
        <f>IF(A75&gt;=Inputs!$B$3+1,AVERAGE(INDEX(C:C,ROW()-Inputs!$B$3):C74),0)</f>
        <v>408.78091430664063</v>
      </c>
      <c r="E75" s="3">
        <f>IF(A75&gt;=Inputs!$B$4+1,AVERAGE(INDEX(C:C,ROW()-Inputs!$B$4):D74),0)</f>
        <v>414.33187866210938</v>
      </c>
      <c r="F75">
        <f>IF(A75&gt;Inputs!$B$4,IF(D75&gt;E75,1,0),0)</f>
        <v>0</v>
      </c>
      <c r="G75">
        <f t="shared" si="6"/>
        <v>0</v>
      </c>
      <c r="H75">
        <f t="shared" si="4"/>
        <v>-6.6090311544216851E-3</v>
      </c>
      <c r="I75">
        <f>IF(A75&gt;Inputs!$B$4,G75*Backtest!H75,0)</f>
        <v>0</v>
      </c>
      <c r="J75">
        <f t="shared" si="7"/>
        <v>1.0681432906854667</v>
      </c>
      <c r="K75">
        <f t="shared" si="5"/>
        <v>1</v>
      </c>
      <c r="L75">
        <f>(Inputs!$B$6*Backtest!J75)-(Backtest!K75*Inputs!$B$5)</f>
        <v>10681.427906854668</v>
      </c>
      <c r="M75">
        <f>IF(A75&gt;Inputs!$B$4,M74*(1+H74),Inputs!$B$6)</f>
        <v>11207.4103888389</v>
      </c>
      <c r="N75">
        <f>MAX($L$2:L75)</f>
        <v>11381.386284762579</v>
      </c>
    </row>
    <row r="76" spans="1:14" x14ac:dyDescent="0.3">
      <c r="A76">
        <v>75</v>
      </c>
      <c r="B76" s="5">
        <v>45400</v>
      </c>
      <c r="C76">
        <v>399.0675048828125</v>
      </c>
      <c r="D76" s="3">
        <f>IF(A76&gt;=Inputs!$B$3+1,AVERAGE(INDEX(C:C,ROW()-Inputs!$B$3):C75),0)</f>
        <v>407.89248657226563</v>
      </c>
      <c r="E76" s="3">
        <f>IF(A76&gt;=Inputs!$B$4+1,AVERAGE(INDEX(C:C,ROW()-Inputs!$B$4):D75),0)</f>
        <v>410.78725687662762</v>
      </c>
      <c r="F76">
        <f>IF(A76&gt;Inputs!$B$4,IF(D76&gt;E76,1,0),0)</f>
        <v>0</v>
      </c>
      <c r="G76">
        <f t="shared" si="6"/>
        <v>0</v>
      </c>
      <c r="H76">
        <f t="shared" si="4"/>
        <v>-1.838102851276513E-2</v>
      </c>
      <c r="I76">
        <f>IF(A76&gt;Inputs!$B$4,G76*Backtest!H76,0)</f>
        <v>0</v>
      </c>
      <c r="J76">
        <f t="shared" si="7"/>
        <v>1.0681432906854667</v>
      </c>
      <c r="K76">
        <f t="shared" si="5"/>
        <v>0</v>
      </c>
      <c r="L76">
        <f>(Inputs!$B$6*Backtest!J76)-(Backtest!K76*Inputs!$B$5)</f>
        <v>10681.432906854667</v>
      </c>
      <c r="M76">
        <f>IF(A76&gt;Inputs!$B$4,M75*(1+H75),Inputs!$B$6)</f>
        <v>11133.340264418674</v>
      </c>
      <c r="N76">
        <f>MAX($L$2:L76)</f>
        <v>11381.386284762579</v>
      </c>
    </row>
    <row r="77" spans="1:14" x14ac:dyDescent="0.3">
      <c r="A77">
        <v>76</v>
      </c>
      <c r="B77" s="5">
        <v>45401</v>
      </c>
      <c r="C77">
        <v>393.98382568359381</v>
      </c>
      <c r="D77" s="3">
        <f>IF(A77&gt;=Inputs!$B$3+1,AVERAGE(INDEX(C:C,ROW()-Inputs!$B$3):C76),0)</f>
        <v>402.80381774902344</v>
      </c>
      <c r="E77" s="3">
        <f>IF(A77&gt;=Inputs!$B$4+1,AVERAGE(INDEX(C:C,ROW()-Inputs!$B$4):D76),0)</f>
        <v>407.31994883219403</v>
      </c>
      <c r="F77">
        <f>IF(A77&gt;Inputs!$B$4,IF(D77&gt;E77,1,0),0)</f>
        <v>0</v>
      </c>
      <c r="G77">
        <f t="shared" si="6"/>
        <v>0</v>
      </c>
      <c r="H77">
        <f t="shared" si="4"/>
        <v>-1.273889539242623E-2</v>
      </c>
      <c r="I77">
        <f>IF(A77&gt;Inputs!$B$4,G77*Backtest!H77,0)</f>
        <v>0</v>
      </c>
      <c r="J77">
        <f t="shared" si="7"/>
        <v>1.0681432906854667</v>
      </c>
      <c r="K77">
        <f t="shared" si="5"/>
        <v>0</v>
      </c>
      <c r="L77">
        <f>(Inputs!$B$6*Backtest!J77)-(Backtest!K77*Inputs!$B$5)</f>
        <v>10681.432906854667</v>
      </c>
      <c r="M77">
        <f>IF(A77&gt;Inputs!$B$4,M76*(1+H76),Inputs!$B$6)</f>
        <v>10928.698019576077</v>
      </c>
      <c r="N77">
        <f>MAX($L$2:L77)</f>
        <v>11381.386284762579</v>
      </c>
    </row>
    <row r="78" spans="1:14" x14ac:dyDescent="0.3">
      <c r="A78">
        <v>77</v>
      </c>
      <c r="B78" s="5">
        <v>45404</v>
      </c>
      <c r="C78">
        <v>395.80014038085938</v>
      </c>
      <c r="D78" s="3">
        <f>IF(A78&gt;=Inputs!$B$3+1,AVERAGE(INDEX(C:C,ROW()-Inputs!$B$3):C77),0)</f>
        <v>396.52566528320313</v>
      </c>
      <c r="E78" s="3">
        <f>IF(A78&gt;=Inputs!$B$4+1,AVERAGE(INDEX(C:C,ROW()-Inputs!$B$4):D77),0)</f>
        <v>403.17811330159503</v>
      </c>
      <c r="F78">
        <f>IF(A78&gt;Inputs!$B$4,IF(D78&gt;E78,1,0),0)</f>
        <v>0</v>
      </c>
      <c r="G78">
        <f t="shared" si="6"/>
        <v>0</v>
      </c>
      <c r="H78">
        <f t="shared" si="4"/>
        <v>4.6101250327068577E-3</v>
      </c>
      <c r="I78">
        <f>IF(A78&gt;Inputs!$B$4,G78*Backtest!H78,0)</f>
        <v>0</v>
      </c>
      <c r="J78">
        <f t="shared" si="7"/>
        <v>1.0681432906854667</v>
      </c>
      <c r="K78">
        <f t="shared" si="5"/>
        <v>0</v>
      </c>
      <c r="L78">
        <f>(Inputs!$B$6*Backtest!J78)-(Backtest!K78*Inputs!$B$5)</f>
        <v>10681.432906854667</v>
      </c>
      <c r="M78">
        <f>IF(A78&gt;Inputs!$B$4,M77*(1+H77),Inputs!$B$6)</f>
        <v>10789.478478729281</v>
      </c>
      <c r="N78">
        <f>MAX($L$2:L78)</f>
        <v>11381.386284762579</v>
      </c>
    </row>
    <row r="79" spans="1:14" x14ac:dyDescent="0.3">
      <c r="A79">
        <v>78</v>
      </c>
      <c r="B79" s="5">
        <v>45405</v>
      </c>
      <c r="C79">
        <v>402.32513427734381</v>
      </c>
      <c r="D79" s="3">
        <f>IF(A79&gt;=Inputs!$B$3+1,AVERAGE(INDEX(C:C,ROW()-Inputs!$B$3):C78),0)</f>
        <v>394.89198303222656</v>
      </c>
      <c r="E79" s="3">
        <f>IF(A79&gt;=Inputs!$B$4+1,AVERAGE(INDEX(C:C,ROW()-Inputs!$B$4):D78),0)</f>
        <v>399.34557342529297</v>
      </c>
      <c r="F79">
        <f>IF(A79&gt;Inputs!$B$4,IF(D79&gt;E79,1,0),0)</f>
        <v>0</v>
      </c>
      <c r="G79">
        <f t="shared" si="6"/>
        <v>0</v>
      </c>
      <c r="H79">
        <f t="shared" si="4"/>
        <v>1.6485577519517181E-2</v>
      </c>
      <c r="I79">
        <f>IF(A79&gt;Inputs!$B$4,G79*Backtest!H79,0)</f>
        <v>0</v>
      </c>
      <c r="J79">
        <f t="shared" si="7"/>
        <v>1.0681432906854667</v>
      </c>
      <c r="K79">
        <f t="shared" si="5"/>
        <v>0</v>
      </c>
      <c r="L79">
        <f>(Inputs!$B$6*Backtest!J79)-(Backtest!K79*Inputs!$B$5)</f>
        <v>10681.432906854667</v>
      </c>
      <c r="M79">
        <f>IF(A79&gt;Inputs!$B$4,M78*(1+H78),Inputs!$B$6)</f>
        <v>10839.219323553923</v>
      </c>
      <c r="N79">
        <f>MAX($L$2:L79)</f>
        <v>11381.386284762579</v>
      </c>
    </row>
    <row r="80" spans="1:14" x14ac:dyDescent="0.3">
      <c r="A80">
        <v>79</v>
      </c>
      <c r="B80" s="5">
        <v>45406</v>
      </c>
      <c r="C80">
        <v>403.79586791992188</v>
      </c>
      <c r="D80" s="3">
        <f>IF(A80&gt;=Inputs!$B$3+1,AVERAGE(INDEX(C:C,ROW()-Inputs!$B$3):C79),0)</f>
        <v>399.06263732910156</v>
      </c>
      <c r="E80" s="3">
        <f>IF(A80&gt;=Inputs!$B$4+1,AVERAGE(INDEX(C:C,ROW()-Inputs!$B$4):D79),0)</f>
        <v>397.72176106770831</v>
      </c>
      <c r="F80">
        <f>IF(A80&gt;Inputs!$B$4,IF(D80&gt;E80,1,0),0)</f>
        <v>1</v>
      </c>
      <c r="G80">
        <f t="shared" si="6"/>
        <v>0</v>
      </c>
      <c r="H80">
        <f t="shared" si="4"/>
        <v>3.6555847926822427E-3</v>
      </c>
      <c r="I80">
        <f>IF(A80&gt;Inputs!$B$4,G80*Backtest!H80,0)</f>
        <v>0</v>
      </c>
      <c r="J80">
        <f t="shared" si="7"/>
        <v>1.0681432906854667</v>
      </c>
      <c r="K80">
        <f t="shared" si="5"/>
        <v>0</v>
      </c>
      <c r="L80">
        <f>(Inputs!$B$6*Backtest!J80)-(Backtest!K80*Inputs!$B$5)</f>
        <v>10681.432906854667</v>
      </c>
      <c r="M80">
        <f>IF(A80&gt;Inputs!$B$4,M79*(1+H79),Inputs!$B$6)</f>
        <v>11017.91011396342</v>
      </c>
      <c r="N80">
        <f>MAX($L$2:L80)</f>
        <v>11381.386284762579</v>
      </c>
    </row>
    <row r="81" spans="1:14" x14ac:dyDescent="0.3">
      <c r="A81">
        <v>80</v>
      </c>
      <c r="B81" s="5">
        <v>45407</v>
      </c>
      <c r="C81">
        <v>393.90487670898438</v>
      </c>
      <c r="D81" s="3">
        <f>IF(A81&gt;=Inputs!$B$3+1,AVERAGE(INDEX(C:C,ROW()-Inputs!$B$3):C80),0)</f>
        <v>403.06050109863281</v>
      </c>
      <c r="E81" s="3">
        <f>IF(A81&gt;=Inputs!$B$4+1,AVERAGE(INDEX(C:C,ROW()-Inputs!$B$4):D80),0)</f>
        <v>398.73357137044269</v>
      </c>
      <c r="F81">
        <f>IF(A81&gt;Inputs!$B$4,IF(D81&gt;E81,1,0),0)</f>
        <v>1</v>
      </c>
      <c r="G81">
        <f t="shared" si="6"/>
        <v>1</v>
      </c>
      <c r="H81">
        <f t="shared" si="4"/>
        <v>-2.4495028297067734E-2</v>
      </c>
      <c r="I81">
        <f>IF(A81&gt;Inputs!$B$4,G81*Backtest!H81,0)</f>
        <v>-2.4495028297067734E-2</v>
      </c>
      <c r="J81">
        <f t="shared" si="7"/>
        <v>1.0419790905548032</v>
      </c>
      <c r="K81">
        <f t="shared" si="5"/>
        <v>1</v>
      </c>
      <c r="L81">
        <f>(Inputs!$B$6*Backtest!J81)-(Backtest!K81*Inputs!$B$5)</f>
        <v>10419.785905548033</v>
      </c>
      <c r="M81">
        <f>IF(A81&gt;Inputs!$B$4,M80*(1+H80),Inputs!$B$6)</f>
        <v>11058.187018623164</v>
      </c>
      <c r="N81">
        <f>MAX($L$2:L81)</f>
        <v>11381.386284762579</v>
      </c>
    </row>
    <row r="82" spans="1:14" x14ac:dyDescent="0.3">
      <c r="A82">
        <v>81</v>
      </c>
      <c r="B82" s="5">
        <v>45408</v>
      </c>
      <c r="C82">
        <v>401.0911865234375</v>
      </c>
      <c r="D82" s="3">
        <f>IF(A82&gt;=Inputs!$B$3+1,AVERAGE(INDEX(C:C,ROW()-Inputs!$B$3):C81),0)</f>
        <v>398.85037231445313</v>
      </c>
      <c r="E82" s="3">
        <f>IF(A82&gt;=Inputs!$B$4+1,AVERAGE(INDEX(C:C,ROW()-Inputs!$B$4):D81),0)</f>
        <v>399.50683339436847</v>
      </c>
      <c r="F82">
        <f>IF(A82&gt;Inputs!$B$4,IF(D82&gt;E82,1,0),0)</f>
        <v>0</v>
      </c>
      <c r="G82">
        <f t="shared" si="6"/>
        <v>1</v>
      </c>
      <c r="H82">
        <f t="shared" si="4"/>
        <v>1.8243769598623949E-2</v>
      </c>
      <c r="I82">
        <f>IF(A82&gt;Inputs!$B$4,G82*Backtest!H82,0)</f>
        <v>1.8243769598623949E-2</v>
      </c>
      <c r="J82">
        <f t="shared" si="7"/>
        <v>1.0609887170094687</v>
      </c>
      <c r="K82">
        <f t="shared" si="5"/>
        <v>0</v>
      </c>
      <c r="L82">
        <f>(Inputs!$B$6*Backtest!J82)-(Backtest!K82*Inputs!$B$5)</f>
        <v>10609.887170094687</v>
      </c>
      <c r="M82">
        <f>IF(A82&gt;Inputs!$B$4,M81*(1+H81),Inputs!$B$6)</f>
        <v>10787.316414687722</v>
      </c>
      <c r="N82">
        <f>MAX($L$2:L82)</f>
        <v>11381.386284762579</v>
      </c>
    </row>
    <row r="83" spans="1:14" x14ac:dyDescent="0.3">
      <c r="A83">
        <v>82</v>
      </c>
      <c r="B83" s="5">
        <v>45411</v>
      </c>
      <c r="C83">
        <v>397.07354736328119</v>
      </c>
      <c r="D83" s="3">
        <f>IF(A83&gt;=Inputs!$B$3+1,AVERAGE(INDEX(C:C,ROW()-Inputs!$B$3):C82),0)</f>
        <v>397.49803161621094</v>
      </c>
      <c r="E83" s="3">
        <f>IF(A83&gt;=Inputs!$B$4+1,AVERAGE(INDEX(C:C,ROW()-Inputs!$B$4):D82),0)</f>
        <v>399.96090698242188</v>
      </c>
      <c r="F83">
        <f>IF(A83&gt;Inputs!$B$4,IF(D83&gt;E83,1,0),0)</f>
        <v>0</v>
      </c>
      <c r="G83">
        <f t="shared" si="6"/>
        <v>0</v>
      </c>
      <c r="H83">
        <f t="shared" si="4"/>
        <v>-1.0016772482537517E-2</v>
      </c>
      <c r="I83">
        <f>IF(A83&gt;Inputs!$B$4,G83*Backtest!H83,0)</f>
        <v>0</v>
      </c>
      <c r="J83">
        <f t="shared" si="7"/>
        <v>1.0609887170094687</v>
      </c>
      <c r="K83">
        <f t="shared" si="5"/>
        <v>1</v>
      </c>
      <c r="L83">
        <f>(Inputs!$B$6*Backtest!J83)-(Backtest!K83*Inputs!$B$5)</f>
        <v>10609.882170094688</v>
      </c>
      <c r="M83">
        <f>IF(A83&gt;Inputs!$B$4,M82*(1+H82),Inputs!$B$6)</f>
        <v>10984.117729944739</v>
      </c>
      <c r="N83">
        <f>MAX($L$2:L83)</f>
        <v>11381.386284762579</v>
      </c>
    </row>
    <row r="84" spans="1:14" x14ac:dyDescent="0.3">
      <c r="A84">
        <v>83</v>
      </c>
      <c r="B84" s="5">
        <v>45412</v>
      </c>
      <c r="C84">
        <v>384.31982421875</v>
      </c>
      <c r="D84" s="3">
        <f>IF(A84&gt;=Inputs!$B$3+1,AVERAGE(INDEX(C:C,ROW()-Inputs!$B$3):C83),0)</f>
        <v>399.08236694335938</v>
      </c>
      <c r="E84" s="3">
        <f>IF(A84&gt;=Inputs!$B$4+1,AVERAGE(INDEX(C:C,ROW()-Inputs!$B$4):D83),0)</f>
        <v>398.57975260416669</v>
      </c>
      <c r="F84">
        <f>IF(A84&gt;Inputs!$B$4,IF(D84&gt;E84,1,0),0)</f>
        <v>1</v>
      </c>
      <c r="G84">
        <f t="shared" si="6"/>
        <v>0</v>
      </c>
      <c r="H84">
        <f t="shared" si="4"/>
        <v>-3.2119296863819646E-2</v>
      </c>
      <c r="I84">
        <f>IF(A84&gt;Inputs!$B$4,G84*Backtest!H84,0)</f>
        <v>0</v>
      </c>
      <c r="J84">
        <f t="shared" si="7"/>
        <v>1.0609887170094687</v>
      </c>
      <c r="K84">
        <f t="shared" si="5"/>
        <v>0</v>
      </c>
      <c r="L84">
        <f>(Inputs!$B$6*Backtest!J84)-(Backtest!K84*Inputs!$B$5)</f>
        <v>10609.887170094687</v>
      </c>
      <c r="M84">
        <f>IF(A84&gt;Inputs!$B$4,M83*(1+H83),Inputs!$B$6)</f>
        <v>10874.092321722475</v>
      </c>
      <c r="N84">
        <f>MAX($L$2:L84)</f>
        <v>11381.386284762579</v>
      </c>
    </row>
    <row r="85" spans="1:14" x14ac:dyDescent="0.3">
      <c r="A85">
        <v>84</v>
      </c>
      <c r="B85" s="5">
        <v>45413</v>
      </c>
      <c r="C85">
        <v>389.85757446289063</v>
      </c>
      <c r="D85" s="3">
        <f>IF(A85&gt;=Inputs!$B$3+1,AVERAGE(INDEX(C:C,ROW()-Inputs!$B$3):C84),0)</f>
        <v>390.69668579101563</v>
      </c>
      <c r="E85" s="3">
        <f>IF(A85&gt;=Inputs!$B$4+1,AVERAGE(INDEX(C:C,ROW()-Inputs!$B$4):D84),0)</f>
        <v>396.31922149658203</v>
      </c>
      <c r="F85">
        <f>IF(A85&gt;Inputs!$B$4,IF(D85&gt;E85,1,0),0)</f>
        <v>0</v>
      </c>
      <c r="G85">
        <f t="shared" si="6"/>
        <v>1</v>
      </c>
      <c r="H85">
        <f t="shared" si="4"/>
        <v>1.4409223503881963E-2</v>
      </c>
      <c r="I85">
        <f>IF(A85&gt;Inputs!$B$4,G85*Backtest!H85,0)</f>
        <v>1.4409223503881963E-2</v>
      </c>
      <c r="J85">
        <f t="shared" si="7"/>
        <v>1.0762767405679552</v>
      </c>
      <c r="K85">
        <f t="shared" si="5"/>
        <v>1</v>
      </c>
      <c r="L85">
        <f>(Inputs!$B$6*Backtest!J85)-(Backtest!K85*Inputs!$B$5)</f>
        <v>10762.762405679552</v>
      </c>
      <c r="M85">
        <f>IF(A85&gt;Inputs!$B$4,M84*(1+H84),Inputs!$B$6)</f>
        <v>10524.82412231649</v>
      </c>
      <c r="N85">
        <f>MAX($L$2:L85)</f>
        <v>11381.386284762579</v>
      </c>
    </row>
    <row r="86" spans="1:14" x14ac:dyDescent="0.3">
      <c r="A86">
        <v>85</v>
      </c>
      <c r="B86" s="5">
        <v>45414</v>
      </c>
      <c r="C86">
        <v>392.72030639648438</v>
      </c>
      <c r="D86" s="3">
        <f>IF(A86&gt;=Inputs!$B$3+1,AVERAGE(INDEX(C:C,ROW()-Inputs!$B$3):C85),0)</f>
        <v>387.08869934082031</v>
      </c>
      <c r="E86" s="3">
        <f>IF(A86&gt;=Inputs!$B$4+1,AVERAGE(INDEX(C:C,ROW()-Inputs!$B$4):D85),0)</f>
        <v>393.08800506591797</v>
      </c>
      <c r="F86">
        <f>IF(A86&gt;Inputs!$B$4,IF(D86&gt;E86,1,0),0)</f>
        <v>0</v>
      </c>
      <c r="G86">
        <f t="shared" si="6"/>
        <v>0</v>
      </c>
      <c r="H86">
        <f t="shared" si="4"/>
        <v>7.343019915767357E-3</v>
      </c>
      <c r="I86">
        <f>IF(A86&gt;Inputs!$B$4,G86*Backtest!H86,0)</f>
        <v>0</v>
      </c>
      <c r="J86">
        <f t="shared" si="7"/>
        <v>1.0762767405679552</v>
      </c>
      <c r="K86">
        <f t="shared" si="5"/>
        <v>1</v>
      </c>
      <c r="L86">
        <f>(Inputs!$B$6*Backtest!J86)-(Backtest!K86*Inputs!$B$5)</f>
        <v>10762.762405679552</v>
      </c>
      <c r="M86">
        <f>IF(A86&gt;Inputs!$B$4,M85*(1+H85),Inputs!$B$6)</f>
        <v>10676.478665433997</v>
      </c>
      <c r="N86">
        <f>MAX($L$2:L86)</f>
        <v>11381.386284762579</v>
      </c>
    </row>
    <row r="87" spans="1:14" x14ac:dyDescent="0.3">
      <c r="A87">
        <v>86</v>
      </c>
      <c r="B87" s="5">
        <v>45415</v>
      </c>
      <c r="C87">
        <v>401.42681884765619</v>
      </c>
      <c r="D87" s="3">
        <f>IF(A87&gt;=Inputs!$B$3+1,AVERAGE(INDEX(C:C,ROW()-Inputs!$B$3):C86),0)</f>
        <v>391.2889404296875</v>
      </c>
      <c r="E87" s="3">
        <f>IF(A87&gt;=Inputs!$B$4+1,AVERAGE(INDEX(C:C,ROW()-Inputs!$B$4):D86),0)</f>
        <v>390.62757619222003</v>
      </c>
      <c r="F87">
        <f>IF(A87&gt;Inputs!$B$4,IF(D87&gt;E87,1,0),0)</f>
        <v>1</v>
      </c>
      <c r="G87">
        <f t="shared" si="6"/>
        <v>0</v>
      </c>
      <c r="H87">
        <f t="shared" si="4"/>
        <v>2.2169753662755198E-2</v>
      </c>
      <c r="I87">
        <f>IF(A87&gt;Inputs!$B$4,G87*Backtest!H87,0)</f>
        <v>0</v>
      </c>
      <c r="J87">
        <f t="shared" si="7"/>
        <v>1.0762767405679552</v>
      </c>
      <c r="K87">
        <f t="shared" si="5"/>
        <v>0</v>
      </c>
      <c r="L87">
        <f>(Inputs!$B$6*Backtest!J87)-(Backtest!K87*Inputs!$B$5)</f>
        <v>10762.767405679551</v>
      </c>
      <c r="M87">
        <f>IF(A87&gt;Inputs!$B$4,M86*(1+H86),Inputs!$B$6)</f>
        <v>10754.876260904544</v>
      </c>
      <c r="N87">
        <f>MAX($L$2:L87)</f>
        <v>11381.386284762579</v>
      </c>
    </row>
    <row r="88" spans="1:14" x14ac:dyDescent="0.3">
      <c r="A88">
        <v>87</v>
      </c>
      <c r="B88" s="5">
        <v>45418</v>
      </c>
      <c r="C88">
        <v>408.21826171875</v>
      </c>
      <c r="D88" s="3">
        <f>IF(A88&gt;=Inputs!$B$3+1,AVERAGE(INDEX(C:C,ROW()-Inputs!$B$3):C87),0)</f>
        <v>397.07356262207031</v>
      </c>
      <c r="E88" s="3">
        <f>IF(A88&gt;=Inputs!$B$4+1,AVERAGE(INDEX(C:C,ROW()-Inputs!$B$4):D87),0)</f>
        <v>392.1798375447591</v>
      </c>
      <c r="F88">
        <f>IF(A88&gt;Inputs!$B$4,IF(D88&gt;E88,1,0),0)</f>
        <v>1</v>
      </c>
      <c r="G88">
        <f t="shared" si="6"/>
        <v>1</v>
      </c>
      <c r="H88">
        <f t="shared" si="4"/>
        <v>1.6918258950882947E-2</v>
      </c>
      <c r="I88">
        <f>IF(A88&gt;Inputs!$B$4,G88*Backtest!H88,0)</f>
        <v>1.6918258950882947E-2</v>
      </c>
      <c r="J88">
        <f t="shared" si="7"/>
        <v>1.0944854691676962</v>
      </c>
      <c r="K88">
        <f t="shared" si="5"/>
        <v>1</v>
      </c>
      <c r="L88">
        <f>(Inputs!$B$6*Backtest!J88)-(Backtest!K88*Inputs!$B$5)</f>
        <v>10944.849691676962</v>
      </c>
      <c r="M88">
        <f>IF(A88&gt;Inputs!$B$4,M87*(1+H87),Inputs!$B$6)</f>
        <v>10993.309218282211</v>
      </c>
      <c r="N88">
        <f>MAX($L$2:L88)</f>
        <v>11381.386284762579</v>
      </c>
    </row>
    <row r="89" spans="1:14" x14ac:dyDescent="0.3">
      <c r="A89">
        <v>88</v>
      </c>
      <c r="B89" s="5">
        <v>45419</v>
      </c>
      <c r="C89">
        <v>404.07232666015619</v>
      </c>
      <c r="D89" s="3">
        <f>IF(A89&gt;=Inputs!$B$3+1,AVERAGE(INDEX(C:C,ROW()-Inputs!$B$3):C88),0)</f>
        <v>404.82254028320313</v>
      </c>
      <c r="E89" s="3">
        <f>IF(A89&gt;=Inputs!$B$4+1,AVERAGE(INDEX(C:C,ROW()-Inputs!$B$4):D88),0)</f>
        <v>396.30276489257813</v>
      </c>
      <c r="F89">
        <f>IF(A89&gt;Inputs!$B$4,IF(D89&gt;E89,1,0),0)</f>
        <v>1</v>
      </c>
      <c r="G89">
        <f t="shared" si="6"/>
        <v>1</v>
      </c>
      <c r="H89">
        <f t="shared" si="4"/>
        <v>-1.0156172438581912E-2</v>
      </c>
      <c r="I89">
        <f>IF(A89&gt;Inputs!$B$4,G89*Backtest!H89,0)</f>
        <v>-1.0156172438581912E-2</v>
      </c>
      <c r="J89">
        <f t="shared" si="7"/>
        <v>1.0833696860113069</v>
      </c>
      <c r="K89">
        <f t="shared" si="5"/>
        <v>0</v>
      </c>
      <c r="L89">
        <f>(Inputs!$B$6*Backtest!J89)-(Backtest!K89*Inputs!$B$5)</f>
        <v>10833.696860113068</v>
      </c>
      <c r="M89">
        <f>IF(A89&gt;Inputs!$B$4,M88*(1+H88),Inputs!$B$6)</f>
        <v>11179.296870364238</v>
      </c>
      <c r="N89">
        <f>MAX($L$2:L89)</f>
        <v>11381.386284762579</v>
      </c>
    </row>
    <row r="90" spans="1:14" x14ac:dyDescent="0.3">
      <c r="A90">
        <v>89</v>
      </c>
      <c r="B90" s="5">
        <v>45420</v>
      </c>
      <c r="C90">
        <v>405.25686645507813</v>
      </c>
      <c r="D90" s="3">
        <f>IF(A90&gt;=Inputs!$B$3+1,AVERAGE(INDEX(C:C,ROW()-Inputs!$B$3):C89),0)</f>
        <v>406.14529418945313</v>
      </c>
      <c r="E90" s="3">
        <f>IF(A90&gt;=Inputs!$B$4+1,AVERAGE(INDEX(C:C,ROW()-Inputs!$B$4):D89),0)</f>
        <v>401.15040842692059</v>
      </c>
      <c r="F90">
        <f>IF(A90&gt;Inputs!$B$4,IF(D90&gt;E90,1,0),0)</f>
        <v>1</v>
      </c>
      <c r="G90">
        <f t="shared" si="6"/>
        <v>1</v>
      </c>
      <c r="H90">
        <f t="shared" si="4"/>
        <v>2.931504378715255E-3</v>
      </c>
      <c r="I90">
        <f>IF(A90&gt;Inputs!$B$4,G90*Backtest!H90,0)</f>
        <v>2.931504378715255E-3</v>
      </c>
      <c r="J90">
        <f t="shared" si="7"/>
        <v>1.0865455889896165</v>
      </c>
      <c r="K90">
        <f t="shared" si="5"/>
        <v>0</v>
      </c>
      <c r="L90">
        <f>(Inputs!$B$6*Backtest!J90)-(Backtest!K90*Inputs!$B$5)</f>
        <v>10865.455889896166</v>
      </c>
      <c r="M90">
        <f>IF(A90&gt;Inputs!$B$4,M89*(1+H89),Inputs!$B$6)</f>
        <v>11065.758003606719</v>
      </c>
      <c r="N90">
        <f>MAX($L$2:L90)</f>
        <v>11381.386284762579</v>
      </c>
    </row>
    <row r="91" spans="1:14" x14ac:dyDescent="0.3">
      <c r="A91">
        <v>90</v>
      </c>
      <c r="B91" s="5">
        <v>45421</v>
      </c>
      <c r="C91">
        <v>407.01394653320313</v>
      </c>
      <c r="D91" s="3">
        <f>IF(A91&gt;=Inputs!$B$3+1,AVERAGE(INDEX(C:C,ROW()-Inputs!$B$3):C90),0)</f>
        <v>404.66459655761719</v>
      </c>
      <c r="E91" s="3">
        <f>IF(A91&gt;=Inputs!$B$4+1,AVERAGE(INDEX(C:C,ROW()-Inputs!$B$4):D90),0)</f>
        <v>404.26480865478516</v>
      </c>
      <c r="F91">
        <f>IF(A91&gt;Inputs!$B$4,IF(D91&gt;E91,1,0),0)</f>
        <v>1</v>
      </c>
      <c r="G91">
        <f t="shared" si="6"/>
        <v>1</v>
      </c>
      <c r="H91">
        <f t="shared" si="4"/>
        <v>4.3357194499744622E-3</v>
      </c>
      <c r="I91">
        <f>IF(A91&gt;Inputs!$B$4,G91*Backtest!H91,0)</f>
        <v>4.3357194499744622E-3</v>
      </c>
      <c r="J91">
        <f t="shared" si="7"/>
        <v>1.0912565458330827</v>
      </c>
      <c r="K91">
        <f t="shared" si="5"/>
        <v>0</v>
      </c>
      <c r="L91">
        <f>(Inputs!$B$6*Backtest!J91)-(Backtest!K91*Inputs!$B$5)</f>
        <v>10912.565458330828</v>
      </c>
      <c r="M91">
        <f>IF(A91&gt;Inputs!$B$4,M90*(1+H90),Inputs!$B$6)</f>
        <v>11098.197321648096</v>
      </c>
      <c r="N91">
        <f>MAX($L$2:L91)</f>
        <v>11381.386284762579</v>
      </c>
    </row>
    <row r="92" spans="1:14" x14ac:dyDescent="0.3">
      <c r="A92">
        <v>91</v>
      </c>
      <c r="B92" s="5">
        <v>45422</v>
      </c>
      <c r="C92">
        <v>409.40286254882813</v>
      </c>
      <c r="D92" s="3">
        <f>IF(A92&gt;=Inputs!$B$3+1,AVERAGE(INDEX(C:C,ROW()-Inputs!$B$3):C91),0)</f>
        <v>406.13540649414063</v>
      </c>
      <c r="E92" s="3">
        <f>IF(A92&gt;=Inputs!$B$4+1,AVERAGE(INDEX(C:C,ROW()-Inputs!$B$4):D91),0)</f>
        <v>405.32926177978516</v>
      </c>
      <c r="F92">
        <f>IF(A92&gt;Inputs!$B$4,IF(D92&gt;E92,1,0),0)</f>
        <v>1</v>
      </c>
      <c r="G92">
        <f t="shared" si="6"/>
        <v>1</v>
      </c>
      <c r="H92">
        <f t="shared" si="4"/>
        <v>5.8693713961719407E-3</v>
      </c>
      <c r="I92">
        <f>IF(A92&gt;Inputs!$B$4,G92*Backtest!H92,0)</f>
        <v>5.8693713961719407E-3</v>
      </c>
      <c r="J92">
        <f t="shared" si="7"/>
        <v>1.0976615357890809</v>
      </c>
      <c r="K92">
        <f t="shared" si="5"/>
        <v>0</v>
      </c>
      <c r="L92">
        <f>(Inputs!$B$6*Backtest!J92)-(Backtest!K92*Inputs!$B$5)</f>
        <v>10976.615357890809</v>
      </c>
      <c r="M92">
        <f>IF(A92&gt;Inputs!$B$4,M91*(1+H91),Inputs!$B$6)</f>
        <v>11146.315991635222</v>
      </c>
      <c r="N92">
        <f>MAX($L$2:L92)</f>
        <v>11381.386284762579</v>
      </c>
    </row>
    <row r="93" spans="1:14" x14ac:dyDescent="0.3">
      <c r="A93">
        <v>92</v>
      </c>
      <c r="B93" s="5">
        <v>45425</v>
      </c>
      <c r="C93">
        <v>408.39593505859381</v>
      </c>
      <c r="D93" s="3">
        <f>IF(A93&gt;=Inputs!$B$3+1,AVERAGE(INDEX(C:C,ROW()-Inputs!$B$3):C92),0)</f>
        <v>408.20840454101563</v>
      </c>
      <c r="E93" s="3">
        <f>IF(A93&gt;=Inputs!$B$4+1,AVERAGE(INDEX(C:C,ROW()-Inputs!$B$4):D92),0)</f>
        <v>406.4364954630534</v>
      </c>
      <c r="F93">
        <f>IF(A93&gt;Inputs!$B$4,IF(D93&gt;E93,1,0),0)</f>
        <v>1</v>
      </c>
      <c r="G93">
        <f t="shared" si="6"/>
        <v>1</v>
      </c>
      <c r="H93">
        <f t="shared" si="4"/>
        <v>-2.4595028084695159E-3</v>
      </c>
      <c r="I93">
        <f>IF(A93&gt;Inputs!$B$4,G93*Backtest!H93,0)</f>
        <v>-2.4595028084695159E-3</v>
      </c>
      <c r="J93">
        <f t="shared" si="7"/>
        <v>1.0949618341590586</v>
      </c>
      <c r="K93">
        <f t="shared" si="5"/>
        <v>0</v>
      </c>
      <c r="L93">
        <f>(Inputs!$B$6*Backtest!J93)-(Backtest!K93*Inputs!$B$5)</f>
        <v>10949.618341590585</v>
      </c>
      <c r="M93">
        <f>IF(A93&gt;Inputs!$B$4,M92*(1+H92),Inputs!$B$6)</f>
        <v>11211.737859889219</v>
      </c>
      <c r="N93">
        <f>MAX($L$2:L93)</f>
        <v>11381.386284762579</v>
      </c>
    </row>
    <row r="94" spans="1:14" x14ac:dyDescent="0.3">
      <c r="A94">
        <v>93</v>
      </c>
      <c r="B94" s="5">
        <v>45426</v>
      </c>
      <c r="C94">
        <v>411.19937133789063</v>
      </c>
      <c r="D94" s="3">
        <f>IF(A94&gt;=Inputs!$B$3+1,AVERAGE(INDEX(C:C,ROW()-Inputs!$B$3):C93),0)</f>
        <v>408.89939880371094</v>
      </c>
      <c r="E94" s="3">
        <f>IF(A94&gt;=Inputs!$B$4+1,AVERAGE(INDEX(C:C,ROW()-Inputs!$B$4):D93),0)</f>
        <v>407.30352528889972</v>
      </c>
      <c r="F94">
        <f>IF(A94&gt;Inputs!$B$4,IF(D94&gt;E94,1,0),0)</f>
        <v>1</v>
      </c>
      <c r="G94">
        <f t="shared" si="6"/>
        <v>1</v>
      </c>
      <c r="H94">
        <f t="shared" si="4"/>
        <v>6.8645058352370114E-3</v>
      </c>
      <c r="I94">
        <f>IF(A94&gt;Inputs!$B$4,G94*Backtest!H94,0)</f>
        <v>6.8645058352370114E-3</v>
      </c>
      <c r="J94">
        <f t="shared" si="7"/>
        <v>1.1024782060590053</v>
      </c>
      <c r="K94">
        <f t="shared" si="5"/>
        <v>0</v>
      </c>
      <c r="L94">
        <f>(Inputs!$B$6*Backtest!J94)-(Backtest!K94*Inputs!$B$5)</f>
        <v>11024.782060590052</v>
      </c>
      <c r="M94">
        <f>IF(A94&gt;Inputs!$B$4,M93*(1+H93),Inputs!$B$6)</f>
        <v>11184.162559134998</v>
      </c>
      <c r="N94">
        <f>MAX($L$2:L94)</f>
        <v>11381.386284762579</v>
      </c>
    </row>
    <row r="95" spans="1:14" x14ac:dyDescent="0.3">
      <c r="A95">
        <v>94</v>
      </c>
      <c r="B95" s="5">
        <v>45427</v>
      </c>
      <c r="C95">
        <v>418.3887939453125</v>
      </c>
      <c r="D95" s="3">
        <f>IF(A95&gt;=Inputs!$B$3+1,AVERAGE(INDEX(C:C,ROW()-Inputs!$B$3):C94),0)</f>
        <v>409.79765319824219</v>
      </c>
      <c r="E95" s="3">
        <f>IF(A95&gt;=Inputs!$B$4+1,AVERAGE(INDEX(C:C,ROW()-Inputs!$B$4):D94),0)</f>
        <v>408.70689646402997</v>
      </c>
      <c r="F95">
        <f>IF(A95&gt;Inputs!$B$4,IF(D95&gt;E95,1,0),0)</f>
        <v>1</v>
      </c>
      <c r="G95">
        <f t="shared" si="6"/>
        <v>1</v>
      </c>
      <c r="H95">
        <f t="shared" si="4"/>
        <v>1.7484031125899246E-2</v>
      </c>
      <c r="I95">
        <f>IF(A95&gt;Inputs!$B$4,G95*Backtest!H95,0)</f>
        <v>1.7484031125899246E-2</v>
      </c>
      <c r="J95">
        <f t="shared" si="7"/>
        <v>1.1217539693293666</v>
      </c>
      <c r="K95">
        <f t="shared" si="5"/>
        <v>0</v>
      </c>
      <c r="L95">
        <f>(Inputs!$B$6*Backtest!J95)-(Backtest!K95*Inputs!$B$5)</f>
        <v>11217.539693293666</v>
      </c>
      <c r="M95">
        <f>IF(A95&gt;Inputs!$B$4,M94*(1+H94),Inputs!$B$6)</f>
        <v>11260.936308284419</v>
      </c>
      <c r="N95">
        <f>MAX($L$2:L95)</f>
        <v>11381.386284762579</v>
      </c>
    </row>
    <row r="96" spans="1:14" x14ac:dyDescent="0.3">
      <c r="A96">
        <v>95</v>
      </c>
      <c r="B96" s="5">
        <v>45428</v>
      </c>
      <c r="C96">
        <v>416.32196044921881</v>
      </c>
      <c r="D96" s="3">
        <f>IF(A96&gt;=Inputs!$B$3+1,AVERAGE(INDEX(C:C,ROW()-Inputs!$B$3):C95),0)</f>
        <v>414.79408264160156</v>
      </c>
      <c r="E96" s="3">
        <f>IF(A96&gt;=Inputs!$B$4+1,AVERAGE(INDEX(C:C,ROW()-Inputs!$B$4):D95),0)</f>
        <v>410.81492614746094</v>
      </c>
      <c r="F96">
        <f>IF(A96&gt;Inputs!$B$4,IF(D96&gt;E96,1,0),0)</f>
        <v>1</v>
      </c>
      <c r="G96">
        <f t="shared" si="6"/>
        <v>1</v>
      </c>
      <c r="H96">
        <f t="shared" si="4"/>
        <v>-4.9399829202018131E-3</v>
      </c>
      <c r="I96">
        <f>IF(A96&gt;Inputs!$B$4,G96*Backtest!H96,0)</f>
        <v>-4.9399829202018131E-3</v>
      </c>
      <c r="J96">
        <f t="shared" si="7"/>
        <v>1.116212523880211</v>
      </c>
      <c r="K96">
        <f t="shared" si="5"/>
        <v>0</v>
      </c>
      <c r="L96">
        <f>(Inputs!$B$6*Backtest!J96)-(Backtest!K96*Inputs!$B$5)</f>
        <v>11162.125238802109</v>
      </c>
      <c r="M96">
        <f>IF(A96&gt;Inputs!$B$4,M95*(1+H95),Inputs!$B$6)</f>
        <v>11457.822869205233</v>
      </c>
      <c r="N96">
        <f>MAX($L$2:L96)</f>
        <v>11381.386284762579</v>
      </c>
    </row>
    <row r="97" spans="1:14" x14ac:dyDescent="0.3">
      <c r="A97">
        <v>96</v>
      </c>
      <c r="B97" s="5">
        <v>45429</v>
      </c>
      <c r="C97">
        <v>415.55062866210938</v>
      </c>
      <c r="D97" s="3">
        <f>IF(A97&gt;=Inputs!$B$3+1,AVERAGE(INDEX(C:C,ROW()-Inputs!$B$3):C96),0)</f>
        <v>417.35537719726563</v>
      </c>
      <c r="E97" s="3">
        <f>IF(A97&gt;=Inputs!$B$4+1,AVERAGE(INDEX(C:C,ROW()-Inputs!$B$4):D96),0)</f>
        <v>413.23354339599609</v>
      </c>
      <c r="F97">
        <f>IF(A97&gt;Inputs!$B$4,IF(D97&gt;E97,1,0),0)</f>
        <v>1</v>
      </c>
      <c r="G97">
        <f t="shared" si="6"/>
        <v>1</v>
      </c>
      <c r="H97">
        <f t="shared" si="4"/>
        <v>-1.852729042390977E-3</v>
      </c>
      <c r="I97">
        <f>IF(A97&gt;Inputs!$B$4,G97*Backtest!H97,0)</f>
        <v>-1.852729042390977E-3</v>
      </c>
      <c r="J97">
        <f t="shared" si="7"/>
        <v>1.1141444845197375</v>
      </c>
      <c r="K97">
        <f t="shared" si="5"/>
        <v>0</v>
      </c>
      <c r="L97">
        <f>(Inputs!$B$6*Backtest!J97)-(Backtest!K97*Inputs!$B$5)</f>
        <v>11141.444845197375</v>
      </c>
      <c r="M97">
        <f>IF(A97&gt;Inputs!$B$4,M96*(1+H96),Inputs!$B$6)</f>
        <v>11401.221419928661</v>
      </c>
      <c r="N97">
        <f>MAX($L$2:L97)</f>
        <v>11381.386284762579</v>
      </c>
    </row>
    <row r="98" spans="1:14" x14ac:dyDescent="0.3">
      <c r="A98">
        <v>97</v>
      </c>
      <c r="B98" s="5">
        <v>45432</v>
      </c>
      <c r="C98">
        <v>420.62368774414063</v>
      </c>
      <c r="D98" s="3">
        <f>IF(A98&gt;=Inputs!$B$3+1,AVERAGE(INDEX(C:C,ROW()-Inputs!$B$3):C97),0)</f>
        <v>415.93629455566406</v>
      </c>
      <c r="E98" s="3">
        <f>IF(A98&gt;=Inputs!$B$4+1,AVERAGE(INDEX(C:C,ROW()-Inputs!$B$4):D97),0)</f>
        <v>415.36808268229169</v>
      </c>
      <c r="F98">
        <f>IF(A98&gt;Inputs!$B$4,IF(D98&gt;E98,1,0),0)</f>
        <v>1</v>
      </c>
      <c r="G98">
        <f t="shared" si="6"/>
        <v>1</v>
      </c>
      <c r="H98">
        <f t="shared" si="4"/>
        <v>1.220804092720118E-2</v>
      </c>
      <c r="I98">
        <f>IF(A98&gt;Inputs!$B$4,G98*Backtest!H98,0)</f>
        <v>1.220804092720118E-2</v>
      </c>
      <c r="J98">
        <f t="shared" si="7"/>
        <v>1.12774600598557</v>
      </c>
      <c r="K98">
        <f t="shared" si="5"/>
        <v>0</v>
      </c>
      <c r="L98">
        <f>(Inputs!$B$6*Backtest!J98)-(Backtest!K98*Inputs!$B$5)</f>
        <v>11277.460059855699</v>
      </c>
      <c r="M98">
        <f>IF(A98&gt;Inputs!$B$4,M97*(1+H97),Inputs!$B$6)</f>
        <v>11380.098045885228</v>
      </c>
      <c r="N98">
        <f>MAX($L$2:L98)</f>
        <v>11381.386284762579</v>
      </c>
    </row>
    <row r="99" spans="1:14" x14ac:dyDescent="0.3">
      <c r="A99">
        <v>98</v>
      </c>
      <c r="B99" s="5">
        <v>45433</v>
      </c>
      <c r="C99">
        <v>424.28274536132813</v>
      </c>
      <c r="D99" s="3">
        <f>IF(A99&gt;=Inputs!$B$3+1,AVERAGE(INDEX(C:C,ROW()-Inputs!$B$3):C98),0)</f>
        <v>418.087158203125</v>
      </c>
      <c r="E99" s="3">
        <f>IF(A99&gt;=Inputs!$B$4+1,AVERAGE(INDEX(C:C,ROW()-Inputs!$B$4):D98),0)</f>
        <v>416.763671875</v>
      </c>
      <c r="F99">
        <f>IF(A99&gt;Inputs!$B$4,IF(D99&gt;E99,1,0),0)</f>
        <v>1</v>
      </c>
      <c r="G99">
        <f t="shared" si="6"/>
        <v>1</v>
      </c>
      <c r="H99">
        <f t="shared" si="4"/>
        <v>8.6991240003897463E-3</v>
      </c>
      <c r="I99">
        <f>IF(A99&gt;Inputs!$B$4,G99*Backtest!H99,0)</f>
        <v>8.6991240003897463E-3</v>
      </c>
      <c r="J99">
        <f t="shared" si="7"/>
        <v>1.1375564083325826</v>
      </c>
      <c r="K99">
        <f t="shared" si="5"/>
        <v>0</v>
      </c>
      <c r="L99">
        <f>(Inputs!$B$6*Backtest!J99)-(Backtest!K99*Inputs!$B$5)</f>
        <v>11375.564083325826</v>
      </c>
      <c r="M99">
        <f>IF(A99&gt;Inputs!$B$4,M98*(1+H98),Inputs!$B$6)</f>
        <v>11519.026748584958</v>
      </c>
      <c r="N99">
        <f>MAX($L$2:L99)</f>
        <v>11381.386284762579</v>
      </c>
    </row>
    <row r="100" spans="1:14" x14ac:dyDescent="0.3">
      <c r="A100">
        <v>99</v>
      </c>
      <c r="B100" s="5">
        <v>45434</v>
      </c>
      <c r="C100">
        <v>425.74627685546881</v>
      </c>
      <c r="D100" s="3">
        <f>IF(A100&gt;=Inputs!$B$3+1,AVERAGE(INDEX(C:C,ROW()-Inputs!$B$3):C99),0)</f>
        <v>422.45321655273438</v>
      </c>
      <c r="E100" s="3">
        <f>IF(A100&gt;=Inputs!$B$4+1,AVERAGE(INDEX(C:C,ROW()-Inputs!$B$4):D99),0)</f>
        <v>418.63931528727215</v>
      </c>
      <c r="F100">
        <f>IF(A100&gt;Inputs!$B$4,IF(D100&gt;E100,1,0),0)</f>
        <v>1</v>
      </c>
      <c r="G100">
        <f t="shared" si="6"/>
        <v>1</v>
      </c>
      <c r="H100">
        <f t="shared" si="4"/>
        <v>3.4494249651710884E-3</v>
      </c>
      <c r="I100">
        <f>IF(A100&gt;Inputs!$B$4,G100*Backtest!H100,0)</f>
        <v>3.4494249651710884E-3</v>
      </c>
      <c r="J100">
        <f t="shared" si="7"/>
        <v>1.1414803238067754</v>
      </c>
      <c r="K100">
        <f t="shared" si="5"/>
        <v>0</v>
      </c>
      <c r="L100">
        <f>(Inputs!$B$6*Backtest!J100)-(Backtest!K100*Inputs!$B$5)</f>
        <v>11414.803238067754</v>
      </c>
      <c r="M100">
        <f>IF(A100&gt;Inputs!$B$4,M99*(1+H99),Inputs!$B$6)</f>
        <v>11619.232190634704</v>
      </c>
      <c r="N100">
        <f>MAX($L$2:L100)</f>
        <v>11414.803238067754</v>
      </c>
    </row>
    <row r="101" spans="1:14" x14ac:dyDescent="0.3">
      <c r="A101">
        <v>100</v>
      </c>
      <c r="B101" s="5">
        <v>45435</v>
      </c>
      <c r="C101">
        <v>422.26535034179688</v>
      </c>
      <c r="D101" s="3">
        <f>IF(A101&gt;=Inputs!$B$3+1,AVERAGE(INDEX(C:C,ROW()-Inputs!$B$3):C100),0)</f>
        <v>425.01451110839844</v>
      </c>
      <c r="E101" s="3">
        <f>IF(A101&gt;=Inputs!$B$4+1,AVERAGE(INDEX(C:C,ROW()-Inputs!$B$4):D100),0)</f>
        <v>421.18822987874347</v>
      </c>
      <c r="F101">
        <f>IF(A101&gt;Inputs!$B$4,IF(D101&gt;E101,1,0),0)</f>
        <v>1</v>
      </c>
      <c r="G101">
        <f t="shared" si="6"/>
        <v>1</v>
      </c>
      <c r="H101">
        <f t="shared" si="4"/>
        <v>-8.1760586126126134E-3</v>
      </c>
      <c r="I101">
        <f>IF(A101&gt;Inputs!$B$4,G101*Backtest!H101,0)</f>
        <v>-8.1760586126126134E-3</v>
      </c>
      <c r="J101">
        <f t="shared" si="7"/>
        <v>1.1321475137741872</v>
      </c>
      <c r="K101">
        <f t="shared" si="5"/>
        <v>0</v>
      </c>
      <c r="L101">
        <f>(Inputs!$B$6*Backtest!J101)-(Backtest!K101*Inputs!$B$5)</f>
        <v>11321.475137741872</v>
      </c>
      <c r="M101">
        <f>IF(A101&gt;Inputs!$B$4,M100*(1+H100),Inputs!$B$6)</f>
        <v>11659.3118602292</v>
      </c>
      <c r="N101">
        <f>MAX($L$2:L101)</f>
        <v>11414.803238067754</v>
      </c>
    </row>
    <row r="102" spans="1:14" x14ac:dyDescent="0.3">
      <c r="A102">
        <v>101</v>
      </c>
      <c r="B102" s="5">
        <v>45436</v>
      </c>
      <c r="C102">
        <v>425.39028930664063</v>
      </c>
      <c r="D102" s="3">
        <f>IF(A102&gt;=Inputs!$B$3+1,AVERAGE(INDEX(C:C,ROW()-Inputs!$B$3):C101),0)</f>
        <v>424.00581359863281</v>
      </c>
      <c r="E102" s="3">
        <f>IF(A102&gt;=Inputs!$B$4+1,AVERAGE(INDEX(C:C,ROW()-Inputs!$B$4):D101),0)</f>
        <v>422.97487640380859</v>
      </c>
      <c r="F102">
        <f>IF(A102&gt;Inputs!$B$4,IF(D102&gt;E102,1,0),0)</f>
        <v>1</v>
      </c>
      <c r="G102">
        <f t="shared" si="6"/>
        <v>1</v>
      </c>
      <c r="H102">
        <f t="shared" si="4"/>
        <v>7.4004153130591277E-3</v>
      </c>
      <c r="I102">
        <f>IF(A102&gt;Inputs!$B$4,G102*Backtest!H102,0)</f>
        <v>7.4004153130591277E-3</v>
      </c>
      <c r="J102">
        <f t="shared" si="7"/>
        <v>1.1405258755717635</v>
      </c>
      <c r="K102">
        <f t="shared" si="5"/>
        <v>0</v>
      </c>
      <c r="L102">
        <f>(Inputs!$B$6*Backtest!J102)-(Backtest!K102*Inputs!$B$5)</f>
        <v>11405.258755717636</v>
      </c>
      <c r="M102">
        <f>IF(A102&gt;Inputs!$B$4,M101*(1+H101),Inputs!$B$6)</f>
        <v>11563.984643077236</v>
      </c>
      <c r="N102">
        <f>MAX($L$2:L102)</f>
        <v>11414.803238067754</v>
      </c>
    </row>
    <row r="103" spans="1:14" x14ac:dyDescent="0.3">
      <c r="A103">
        <v>102</v>
      </c>
      <c r="B103" s="5">
        <v>45440</v>
      </c>
      <c r="C103">
        <v>425.54852294921881</v>
      </c>
      <c r="D103" s="3">
        <f>IF(A103&gt;=Inputs!$B$3+1,AVERAGE(INDEX(C:C,ROW()-Inputs!$B$3):C102),0)</f>
        <v>423.82781982421875</v>
      </c>
      <c r="E103" s="3">
        <f>IF(A103&gt;=Inputs!$B$4+1,AVERAGE(INDEX(C:C,ROW()-Inputs!$B$4):D102),0)</f>
        <v>424.14590962727863</v>
      </c>
      <c r="F103">
        <f>IF(A103&gt;Inputs!$B$4,IF(D103&gt;E103,1,0),0)</f>
        <v>0</v>
      </c>
      <c r="G103">
        <f t="shared" si="6"/>
        <v>1</v>
      </c>
      <c r="H103">
        <f t="shared" si="4"/>
        <v>3.7197286011414477E-4</v>
      </c>
      <c r="I103">
        <f>IF(A103&gt;Inputs!$B$4,G103*Backtest!H103,0)</f>
        <v>3.7197286011414477E-4</v>
      </c>
      <c r="J103">
        <f t="shared" si="7"/>
        <v>1.1409501202437342</v>
      </c>
      <c r="K103">
        <f t="shared" si="5"/>
        <v>0</v>
      </c>
      <c r="L103">
        <f>(Inputs!$B$6*Backtest!J103)-(Backtest!K103*Inputs!$B$5)</f>
        <v>11409.501202437343</v>
      </c>
      <c r="M103">
        <f>IF(A103&gt;Inputs!$B$4,M102*(1+H102),Inputs!$B$6)</f>
        <v>11649.562932109846</v>
      </c>
      <c r="N103">
        <f>MAX($L$2:L103)</f>
        <v>11414.803238067754</v>
      </c>
    </row>
    <row r="104" spans="1:14" x14ac:dyDescent="0.3">
      <c r="A104">
        <v>103</v>
      </c>
      <c r="B104" s="5">
        <v>45441</v>
      </c>
      <c r="C104">
        <v>424.4112548828125</v>
      </c>
      <c r="D104" s="3">
        <f>IF(A104&gt;=Inputs!$B$3+1,AVERAGE(INDEX(C:C,ROW()-Inputs!$B$3):C103),0)</f>
        <v>425.46940612792969</v>
      </c>
      <c r="E104" s="3">
        <f>IF(A104&gt;=Inputs!$B$4+1,AVERAGE(INDEX(C:C,ROW()-Inputs!$B$4):D103),0)</f>
        <v>424.34205118815106</v>
      </c>
      <c r="F104">
        <f>IF(A104&gt;Inputs!$B$4,IF(D104&gt;E104,1,0),0)</f>
        <v>1</v>
      </c>
      <c r="G104">
        <f t="shared" si="6"/>
        <v>0</v>
      </c>
      <c r="H104">
        <f t="shared" si="4"/>
        <v>-2.6724756521878668E-3</v>
      </c>
      <c r="I104">
        <f>IF(A104&gt;Inputs!$B$4,G104*Backtest!H104,0)</f>
        <v>0</v>
      </c>
      <c r="J104">
        <f t="shared" si="7"/>
        <v>1.1409501202437342</v>
      </c>
      <c r="K104">
        <f t="shared" si="5"/>
        <v>1</v>
      </c>
      <c r="L104">
        <f>(Inputs!$B$6*Backtest!J104)-(Backtest!K104*Inputs!$B$5)</f>
        <v>11409.496202437344</v>
      </c>
      <c r="M104">
        <f>IF(A104&gt;Inputs!$B$4,M103*(1+H103),Inputs!$B$6)</f>
        <v>11653.896253352783</v>
      </c>
      <c r="N104">
        <f>MAX($L$2:L104)</f>
        <v>11414.803238067754</v>
      </c>
    </row>
    <row r="105" spans="1:14" x14ac:dyDescent="0.3">
      <c r="A105">
        <v>104</v>
      </c>
      <c r="B105" s="5">
        <v>45442</v>
      </c>
      <c r="C105">
        <v>410.07205200195313</v>
      </c>
      <c r="D105" s="3">
        <f>IF(A105&gt;=Inputs!$B$3+1,AVERAGE(INDEX(C:C,ROW()-Inputs!$B$3):C104),0)</f>
        <v>424.97988891601563</v>
      </c>
      <c r="E105" s="3">
        <f>IF(A105&gt;=Inputs!$B$4+1,AVERAGE(INDEX(C:C,ROW()-Inputs!$B$4):D104),0)</f>
        <v>424.7755177815755</v>
      </c>
      <c r="F105">
        <f>IF(A105&gt;Inputs!$B$4,IF(D105&gt;E105,1,0),0)</f>
        <v>1</v>
      </c>
      <c r="G105">
        <f t="shared" si="6"/>
        <v>1</v>
      </c>
      <c r="H105">
        <f t="shared" si="4"/>
        <v>-3.3786104199377776E-2</v>
      </c>
      <c r="I105">
        <f>IF(A105&gt;Inputs!$B$4,G105*Backtest!H105,0)</f>
        <v>-3.3786104199377776E-2</v>
      </c>
      <c r="J105">
        <f t="shared" si="7"/>
        <v>1.1024018605948869</v>
      </c>
      <c r="K105">
        <f t="shared" si="5"/>
        <v>1</v>
      </c>
      <c r="L105">
        <f>(Inputs!$B$6*Backtest!J105)-(Backtest!K105*Inputs!$B$5)</f>
        <v>11024.013605948869</v>
      </c>
      <c r="M105">
        <f>IF(A105&gt;Inputs!$B$4,M104*(1+H104),Inputs!$B$6)</f>
        <v>11622.751499362574</v>
      </c>
      <c r="N105">
        <f>MAX($L$2:L105)</f>
        <v>11414.803238067754</v>
      </c>
    </row>
    <row r="106" spans="1:14" x14ac:dyDescent="0.3">
      <c r="A106">
        <v>105</v>
      </c>
      <c r="B106" s="5">
        <v>45443</v>
      </c>
      <c r="C106">
        <v>410.5269775390625</v>
      </c>
      <c r="D106" s="3">
        <f>IF(A106&gt;=Inputs!$B$3+1,AVERAGE(INDEX(C:C,ROW()-Inputs!$B$3):C105),0)</f>
        <v>417.24165344238281</v>
      </c>
      <c r="E106" s="3">
        <f>IF(A106&gt;=Inputs!$B$4+1,AVERAGE(INDEX(C:C,ROW()-Inputs!$B$4):D105),0)</f>
        <v>422.38482411702472</v>
      </c>
      <c r="F106">
        <f>IF(A106&gt;Inputs!$B$4,IF(D106&gt;E106,1,0),0)</f>
        <v>0</v>
      </c>
      <c r="G106">
        <f t="shared" si="6"/>
        <v>1</v>
      </c>
      <c r="H106">
        <f t="shared" si="4"/>
        <v>1.1093795221801539E-3</v>
      </c>
      <c r="I106">
        <f>IF(A106&gt;Inputs!$B$4,G106*Backtest!H106,0)</f>
        <v>1.1093795221801539E-3</v>
      </c>
      <c r="J106">
        <f t="shared" si="7"/>
        <v>1.1036248426442441</v>
      </c>
      <c r="K106">
        <f t="shared" si="5"/>
        <v>0</v>
      </c>
      <c r="L106">
        <f>(Inputs!$B$6*Backtest!J106)-(Backtest!K106*Inputs!$B$5)</f>
        <v>11036.24842644244</v>
      </c>
      <c r="M106">
        <f>IF(A106&gt;Inputs!$B$4,M105*(1+H105),Inputs!$B$6)</f>
        <v>11230.064006121636</v>
      </c>
      <c r="N106">
        <f>MAX($L$2:L106)</f>
        <v>11414.803238067754</v>
      </c>
    </row>
    <row r="107" spans="1:14" x14ac:dyDescent="0.3">
      <c r="A107">
        <v>106</v>
      </c>
      <c r="B107" s="5">
        <v>45446</v>
      </c>
      <c r="C107">
        <v>408.934814453125</v>
      </c>
      <c r="D107" s="3">
        <f>IF(A107&gt;=Inputs!$B$3+1,AVERAGE(INDEX(C:C,ROW()-Inputs!$B$3):C106),0)</f>
        <v>410.29951477050781</v>
      </c>
      <c r="E107" s="3">
        <f>IF(A107&gt;=Inputs!$B$4+1,AVERAGE(INDEX(C:C,ROW()-Inputs!$B$4):D106),0)</f>
        <v>418.78353881835938</v>
      </c>
      <c r="F107">
        <f>IF(A107&gt;Inputs!$B$4,IF(D107&gt;E107,1,0),0)</f>
        <v>0</v>
      </c>
      <c r="G107">
        <f t="shared" si="6"/>
        <v>0</v>
      </c>
      <c r="H107">
        <f t="shared" si="4"/>
        <v>-3.878339726860025E-3</v>
      </c>
      <c r="I107">
        <f>IF(A107&gt;Inputs!$B$4,G107*Backtest!H107,0)</f>
        <v>0</v>
      </c>
      <c r="J107">
        <f t="shared" si="7"/>
        <v>1.1036248426442441</v>
      </c>
      <c r="K107">
        <f t="shared" si="5"/>
        <v>1</v>
      </c>
      <c r="L107">
        <f>(Inputs!$B$6*Backtest!J107)-(Backtest!K107*Inputs!$B$5)</f>
        <v>11036.243426442441</v>
      </c>
      <c r="M107">
        <f>IF(A107&gt;Inputs!$B$4,M106*(1+H106),Inputs!$B$6)</f>
        <v>11242.522409162801</v>
      </c>
      <c r="N107">
        <f>MAX($L$2:L107)</f>
        <v>11414.803238067754</v>
      </c>
    </row>
    <row r="108" spans="1:14" x14ac:dyDescent="0.3">
      <c r="A108">
        <v>107</v>
      </c>
      <c r="B108" s="5">
        <v>45447</v>
      </c>
      <c r="C108">
        <v>411.45657348632813</v>
      </c>
      <c r="D108" s="3">
        <f>IF(A108&gt;=Inputs!$B$3+1,AVERAGE(INDEX(C:C,ROW()-Inputs!$B$3):C107),0)</f>
        <v>409.73089599609375</v>
      </c>
      <c r="E108" s="3">
        <f>IF(A108&gt;=Inputs!$B$4+1,AVERAGE(INDEX(C:C,ROW()-Inputs!$B$4):D107),0)</f>
        <v>413.67581685384113</v>
      </c>
      <c r="F108">
        <f>IF(A108&gt;Inputs!$B$4,IF(D108&gt;E108,1,0),0)</f>
        <v>0</v>
      </c>
      <c r="G108">
        <f t="shared" si="6"/>
        <v>0</v>
      </c>
      <c r="H108">
        <f t="shared" si="4"/>
        <v>6.1666528357962047E-3</v>
      </c>
      <c r="I108">
        <f>IF(A108&gt;Inputs!$B$4,G108*Backtest!H108,0)</f>
        <v>0</v>
      </c>
      <c r="J108">
        <f t="shared" si="7"/>
        <v>1.1036248426442441</v>
      </c>
      <c r="K108">
        <f t="shared" si="5"/>
        <v>0</v>
      </c>
      <c r="L108">
        <f>(Inputs!$B$6*Backtest!J108)-(Backtest!K108*Inputs!$B$5)</f>
        <v>11036.24842644244</v>
      </c>
      <c r="M108">
        <f>IF(A108&gt;Inputs!$B$4,M107*(1+H107),Inputs!$B$6)</f>
        <v>11198.92008787323</v>
      </c>
      <c r="N108">
        <f>MAX($L$2:L108)</f>
        <v>11414.803238067754</v>
      </c>
    </row>
    <row r="109" spans="1:14" x14ac:dyDescent="0.3">
      <c r="A109">
        <v>108</v>
      </c>
      <c r="B109" s="5">
        <v>45448</v>
      </c>
      <c r="C109">
        <v>419.3084716796875</v>
      </c>
      <c r="D109" s="3">
        <f>IF(A109&gt;=Inputs!$B$3+1,AVERAGE(INDEX(C:C,ROW()-Inputs!$B$3):C108),0)</f>
        <v>410.19569396972656</v>
      </c>
      <c r="E109" s="3">
        <f>IF(A109&gt;=Inputs!$B$4+1,AVERAGE(INDEX(C:C,ROW()-Inputs!$B$4):D108),0)</f>
        <v>411.36507161458331</v>
      </c>
      <c r="F109">
        <f>IF(A109&gt;Inputs!$B$4,IF(D109&gt;E109,1,0),0)</f>
        <v>0</v>
      </c>
      <c r="G109">
        <f t="shared" si="6"/>
        <v>0</v>
      </c>
      <c r="H109">
        <f t="shared" si="4"/>
        <v>1.9083175963939825E-2</v>
      </c>
      <c r="I109">
        <f>IF(A109&gt;Inputs!$B$4,G109*Backtest!H109,0)</f>
        <v>0</v>
      </c>
      <c r="J109">
        <f t="shared" si="7"/>
        <v>1.1036248426442441</v>
      </c>
      <c r="K109">
        <f t="shared" si="5"/>
        <v>0</v>
      </c>
      <c r="L109">
        <f>(Inputs!$B$6*Backtest!J109)-(Backtest!K109*Inputs!$B$5)</f>
        <v>11036.24842644244</v>
      </c>
      <c r="M109">
        <f>IF(A109&gt;Inputs!$B$4,M108*(1+H108),Inputs!$B$6)</f>
        <v>11267.979940190968</v>
      </c>
      <c r="N109">
        <f>MAX($L$2:L109)</f>
        <v>11414.803238067754</v>
      </c>
    </row>
    <row r="110" spans="1:14" x14ac:dyDescent="0.3">
      <c r="A110">
        <v>109</v>
      </c>
      <c r="B110" s="5">
        <v>45449</v>
      </c>
      <c r="C110">
        <v>419.81280517578119</v>
      </c>
      <c r="D110" s="3">
        <f>IF(A110&gt;=Inputs!$B$3+1,AVERAGE(INDEX(C:C,ROW()-Inputs!$B$3):C109),0)</f>
        <v>415.38252258300781</v>
      </c>
      <c r="E110" s="3">
        <f>IF(A110&gt;=Inputs!$B$4+1,AVERAGE(INDEX(C:C,ROW()-Inputs!$B$4):D109),0)</f>
        <v>411.65432739257813</v>
      </c>
      <c r="F110">
        <f>IF(A110&gt;Inputs!$B$4,IF(D110&gt;E110,1,0),0)</f>
        <v>1</v>
      </c>
      <c r="G110">
        <f t="shared" si="6"/>
        <v>0</v>
      </c>
      <c r="H110">
        <f t="shared" si="4"/>
        <v>1.2027744015603581E-3</v>
      </c>
      <c r="I110">
        <f>IF(A110&gt;Inputs!$B$4,G110*Backtest!H110,0)</f>
        <v>0</v>
      </c>
      <c r="J110">
        <f t="shared" si="7"/>
        <v>1.1036248426442441</v>
      </c>
      <c r="K110">
        <f t="shared" si="5"/>
        <v>0</v>
      </c>
      <c r="L110">
        <f>(Inputs!$B$6*Backtest!J110)-(Backtest!K110*Inputs!$B$5)</f>
        <v>11036.24842644244</v>
      </c>
      <c r="M110">
        <f>IF(A110&gt;Inputs!$B$4,M109*(1+H109),Inputs!$B$6)</f>
        <v>11483.008784147776</v>
      </c>
      <c r="N110">
        <f>MAX($L$2:L110)</f>
        <v>11414.803238067754</v>
      </c>
    </row>
    <row r="111" spans="1:14" x14ac:dyDescent="0.3">
      <c r="A111">
        <v>110</v>
      </c>
      <c r="B111" s="5">
        <v>45450</v>
      </c>
      <c r="C111">
        <v>419.15029907226563</v>
      </c>
      <c r="D111" s="3">
        <f>IF(A111&gt;=Inputs!$B$3+1,AVERAGE(INDEX(C:C,ROW()-Inputs!$B$3):C110),0)</f>
        <v>419.56063842773438</v>
      </c>
      <c r="E111" s="3">
        <f>IF(A111&gt;=Inputs!$B$4+1,AVERAGE(INDEX(C:C,ROW()-Inputs!$B$4):D110),0)</f>
        <v>414.31449381510419</v>
      </c>
      <c r="F111">
        <f>IF(A111&gt;Inputs!$B$4,IF(D111&gt;E111,1,0),0)</f>
        <v>1</v>
      </c>
      <c r="G111">
        <f t="shared" si="6"/>
        <v>1</v>
      </c>
      <c r="H111">
        <f t="shared" si="4"/>
        <v>-1.578098846313547E-3</v>
      </c>
      <c r="I111">
        <f>IF(A111&gt;Inputs!$B$4,G111*Backtest!H111,0)</f>
        <v>-1.578098846313547E-3</v>
      </c>
      <c r="J111">
        <f t="shared" si="7"/>
        <v>1.1018832135533043</v>
      </c>
      <c r="K111">
        <f t="shared" si="5"/>
        <v>1</v>
      </c>
      <c r="L111">
        <f>(Inputs!$B$6*Backtest!J111)-(Backtest!K111*Inputs!$B$5)</f>
        <v>11018.827135533043</v>
      </c>
      <c r="M111">
        <f>IF(A111&gt;Inputs!$B$4,M110*(1+H110),Inputs!$B$6)</f>
        <v>11496.820253166241</v>
      </c>
      <c r="N111">
        <f>MAX($L$2:L111)</f>
        <v>11414.803238067754</v>
      </c>
    </row>
    <row r="112" spans="1:14" x14ac:dyDescent="0.3">
      <c r="A112">
        <v>111</v>
      </c>
      <c r="B112" s="5">
        <v>45453</v>
      </c>
      <c r="C112">
        <v>423.12570190429688</v>
      </c>
      <c r="D112" s="3">
        <f>IF(A112&gt;=Inputs!$B$3+1,AVERAGE(INDEX(C:C,ROW()-Inputs!$B$3):C111),0)</f>
        <v>419.48155212402344</v>
      </c>
      <c r="E112" s="3">
        <f>IF(A112&gt;=Inputs!$B$4+1,AVERAGE(INDEX(C:C,ROW()-Inputs!$B$4):D111),0)</f>
        <v>417.23507181803387</v>
      </c>
      <c r="F112">
        <f>IF(A112&gt;Inputs!$B$4,IF(D112&gt;E112,1,0),0)</f>
        <v>1</v>
      </c>
      <c r="G112">
        <f t="shared" si="6"/>
        <v>1</v>
      </c>
      <c r="H112">
        <f t="shared" si="4"/>
        <v>9.4844327698926367E-3</v>
      </c>
      <c r="I112">
        <f>IF(A112&gt;Inputs!$B$4,G112*Backtest!H112,0)</f>
        <v>9.4844327698926367E-3</v>
      </c>
      <c r="J112">
        <f t="shared" si="7"/>
        <v>1.1123339508125238</v>
      </c>
      <c r="K112">
        <f t="shared" si="5"/>
        <v>0</v>
      </c>
      <c r="L112">
        <f>(Inputs!$B$6*Backtest!J112)-(Backtest!K112*Inputs!$B$5)</f>
        <v>11123.339508125238</v>
      </c>
      <c r="M112">
        <f>IF(A112&gt;Inputs!$B$4,M111*(1+H111),Inputs!$B$6)</f>
        <v>11478.677134388445</v>
      </c>
      <c r="N112">
        <f>MAX($L$2:L112)</f>
        <v>11414.803238067754</v>
      </c>
    </row>
    <row r="113" spans="1:14" x14ac:dyDescent="0.3">
      <c r="A113">
        <v>112</v>
      </c>
      <c r="B113" s="5">
        <v>45454</v>
      </c>
      <c r="C113">
        <v>427.88232421875</v>
      </c>
      <c r="D113" s="3">
        <f>IF(A113&gt;=Inputs!$B$3+1,AVERAGE(INDEX(C:C,ROW()-Inputs!$B$3):C112),0)</f>
        <v>421.13800048828125</v>
      </c>
      <c r="E113" s="3">
        <f>IF(A113&gt;=Inputs!$B$4+1,AVERAGE(INDEX(C:C,ROW()-Inputs!$B$4):D112),0)</f>
        <v>419.41891988118488</v>
      </c>
      <c r="F113">
        <f>IF(A113&gt;Inputs!$B$4,IF(D113&gt;E113,1,0),0)</f>
        <v>1</v>
      </c>
      <c r="G113">
        <f t="shared" si="6"/>
        <v>1</v>
      </c>
      <c r="H113">
        <f t="shared" si="4"/>
        <v>1.1241629362257477E-2</v>
      </c>
      <c r="I113">
        <f>IF(A113&gt;Inputs!$B$4,G113*Backtest!H113,0)</f>
        <v>1.1241629362257477E-2</v>
      </c>
      <c r="J113">
        <f t="shared" si="7"/>
        <v>1.1248383968146138</v>
      </c>
      <c r="K113">
        <f t="shared" si="5"/>
        <v>0</v>
      </c>
      <c r="L113">
        <f>(Inputs!$B$6*Backtest!J113)-(Backtest!K113*Inputs!$B$5)</f>
        <v>11248.383968146138</v>
      </c>
      <c r="M113">
        <f>IF(A113&gt;Inputs!$B$4,M112*(1+H112),Inputs!$B$6)</f>
        <v>11587.545875956856</v>
      </c>
      <c r="N113">
        <f>MAX($L$2:L113)</f>
        <v>11414.803238067754</v>
      </c>
    </row>
    <row r="114" spans="1:14" x14ac:dyDescent="0.3">
      <c r="A114">
        <v>113</v>
      </c>
      <c r="B114" s="5">
        <v>45455</v>
      </c>
      <c r="C114">
        <v>436.16940307617188</v>
      </c>
      <c r="D114" s="3">
        <f>IF(A114&gt;=Inputs!$B$3+1,AVERAGE(INDEX(C:C,ROW()-Inputs!$B$3):C113),0)</f>
        <v>425.50401306152344</v>
      </c>
      <c r="E114" s="3">
        <f>IF(A114&gt;=Inputs!$B$4+1,AVERAGE(INDEX(C:C,ROW()-Inputs!$B$4):D113),0)</f>
        <v>421.72308603922528</v>
      </c>
      <c r="F114">
        <f>IF(A114&gt;Inputs!$B$4,IF(D114&gt;E114,1,0),0)</f>
        <v>1</v>
      </c>
      <c r="G114">
        <f t="shared" si="6"/>
        <v>1</v>
      </c>
      <c r="H114">
        <f t="shared" si="4"/>
        <v>1.9367658789254394E-2</v>
      </c>
      <c r="I114">
        <f>IF(A114&gt;Inputs!$B$4,G114*Backtest!H114,0)</f>
        <v>1.9367658789254394E-2</v>
      </c>
      <c r="J114">
        <f t="shared" si="7"/>
        <v>1.1466238830771711</v>
      </c>
      <c r="K114">
        <f t="shared" si="5"/>
        <v>0</v>
      </c>
      <c r="L114">
        <f>(Inputs!$B$6*Backtest!J114)-(Backtest!K114*Inputs!$B$5)</f>
        <v>11466.238830771712</v>
      </c>
      <c r="M114">
        <f>IF(A114&gt;Inputs!$B$4,M113*(1+H113),Inputs!$B$6)</f>
        <v>11717.808771912518</v>
      </c>
      <c r="N114">
        <f>MAX($L$2:L114)</f>
        <v>11466.238830771712</v>
      </c>
    </row>
    <row r="115" spans="1:14" x14ac:dyDescent="0.3">
      <c r="A115">
        <v>114</v>
      </c>
      <c r="B115" s="5">
        <v>45456</v>
      </c>
      <c r="C115">
        <v>436.68365478515619</v>
      </c>
      <c r="D115" s="3">
        <f>IF(A115&gt;=Inputs!$B$3+1,AVERAGE(INDEX(C:C,ROW()-Inputs!$B$3):C114),0)</f>
        <v>432.02586364746094</v>
      </c>
      <c r="E115" s="3">
        <f>IF(A115&gt;=Inputs!$B$4+1,AVERAGE(INDEX(C:C,ROW()-Inputs!$B$4):D114),0)</f>
        <v>425.5501658121745</v>
      </c>
      <c r="F115">
        <f>IF(A115&gt;Inputs!$B$4,IF(D115&gt;E115,1,0),0)</f>
        <v>1</v>
      </c>
      <c r="G115">
        <f t="shared" si="6"/>
        <v>1</v>
      </c>
      <c r="H115">
        <f t="shared" si="4"/>
        <v>1.1790183019657619E-3</v>
      </c>
      <c r="I115">
        <f>IF(A115&gt;Inputs!$B$4,G115*Backtest!H115,0)</f>
        <v>1.1790183019657619E-3</v>
      </c>
      <c r="J115">
        <f t="shared" si="7"/>
        <v>1.1479757736207901</v>
      </c>
      <c r="K115">
        <f t="shared" si="5"/>
        <v>0</v>
      </c>
      <c r="L115">
        <f>(Inputs!$B$6*Backtest!J115)-(Backtest!K115*Inputs!$B$5)</f>
        <v>11479.757736207901</v>
      </c>
      <c r="M115">
        <f>IF(A115&gt;Inputs!$B$4,M114*(1+H114),Inputs!$B$6)</f>
        <v>11944.755293964652</v>
      </c>
      <c r="N115">
        <f>MAX($L$2:L115)</f>
        <v>11479.757736207901</v>
      </c>
    </row>
    <row r="116" spans="1:14" x14ac:dyDescent="0.3">
      <c r="A116">
        <v>115</v>
      </c>
      <c r="B116" s="5">
        <v>45457</v>
      </c>
      <c r="C116">
        <v>437.66268920898438</v>
      </c>
      <c r="D116" s="3">
        <f>IF(A116&gt;=Inputs!$B$3+1,AVERAGE(INDEX(C:C,ROW()-Inputs!$B$3):C115),0)</f>
        <v>436.42652893066406</v>
      </c>
      <c r="E116" s="3">
        <f>IF(A116&gt;=Inputs!$B$4+1,AVERAGE(INDEX(C:C,ROW()-Inputs!$B$4):D115),0)</f>
        <v>429.90054321289063</v>
      </c>
      <c r="F116">
        <f>IF(A116&gt;Inputs!$B$4,IF(D116&gt;E116,1,0),0)</f>
        <v>1</v>
      </c>
      <c r="G116">
        <f t="shared" si="6"/>
        <v>1</v>
      </c>
      <c r="H116">
        <f t="shared" si="4"/>
        <v>2.2419763439733842E-3</v>
      </c>
      <c r="I116">
        <f>IF(A116&gt;Inputs!$B$4,G116*Backtest!H116,0)</f>
        <v>2.2419763439733842E-3</v>
      </c>
      <c r="J116">
        <f t="shared" si="7"/>
        <v>1.1505495081487025</v>
      </c>
      <c r="K116">
        <f t="shared" si="5"/>
        <v>0</v>
      </c>
      <c r="L116">
        <f>(Inputs!$B$6*Backtest!J116)-(Backtest!K116*Inputs!$B$5)</f>
        <v>11505.495081487024</v>
      </c>
      <c r="M116">
        <f>IF(A116&gt;Inputs!$B$4,M115*(1+H115),Inputs!$B$6)</f>
        <v>11958.838379068739</v>
      </c>
      <c r="N116">
        <f>MAX($L$2:L116)</f>
        <v>11505.495081487024</v>
      </c>
    </row>
    <row r="117" spans="1:14" x14ac:dyDescent="0.3">
      <c r="A117">
        <v>116</v>
      </c>
      <c r="B117" s="5">
        <v>45460</v>
      </c>
      <c r="C117">
        <v>443.39840698242188</v>
      </c>
      <c r="D117" s="3">
        <f>IF(A117&gt;=Inputs!$B$3+1,AVERAGE(INDEX(C:C,ROW()-Inputs!$B$3):C116),0)</f>
        <v>437.17317199707031</v>
      </c>
      <c r="E117" s="3">
        <f>IF(A117&gt;=Inputs!$B$4+1,AVERAGE(INDEX(C:C,ROW()-Inputs!$B$4):D116),0)</f>
        <v>434.07869211832684</v>
      </c>
      <c r="F117">
        <f>IF(A117&gt;Inputs!$B$4,IF(D117&gt;E117,1,0),0)</f>
        <v>1</v>
      </c>
      <c r="G117">
        <f t="shared" si="6"/>
        <v>1</v>
      </c>
      <c r="H117">
        <f t="shared" si="4"/>
        <v>1.3105338688577772E-2</v>
      </c>
      <c r="I117">
        <f>IF(A117&gt;Inputs!$B$4,G117*Backtest!H117,0)</f>
        <v>1.3105338688577772E-2</v>
      </c>
      <c r="J117">
        <f t="shared" si="7"/>
        <v>1.1656278491309677</v>
      </c>
      <c r="K117">
        <f t="shared" si="5"/>
        <v>0</v>
      </c>
      <c r="L117">
        <f>(Inputs!$B$6*Backtest!J117)-(Backtest!K117*Inputs!$B$5)</f>
        <v>11656.278491309677</v>
      </c>
      <c r="M117">
        <f>IF(A117&gt;Inputs!$B$4,M116*(1+H116),Inputs!$B$6)</f>
        <v>11985.649811816013</v>
      </c>
      <c r="N117">
        <f>MAX($L$2:L117)</f>
        <v>11656.278491309677</v>
      </c>
    </row>
    <row r="118" spans="1:14" x14ac:dyDescent="0.3">
      <c r="A118">
        <v>117</v>
      </c>
      <c r="B118" s="5">
        <v>45461</v>
      </c>
      <c r="C118">
        <v>441.39089965820313</v>
      </c>
      <c r="D118" s="3">
        <f>IF(A118&gt;=Inputs!$B$3+1,AVERAGE(INDEX(C:C,ROW()-Inputs!$B$3):C117),0)</f>
        <v>440.53054809570313</v>
      </c>
      <c r="E118" s="3">
        <f>IF(A118&gt;=Inputs!$B$4+1,AVERAGE(INDEX(C:C,ROW()-Inputs!$B$4):D117),0)</f>
        <v>437.22838592529297</v>
      </c>
      <c r="F118">
        <f>IF(A118&gt;Inputs!$B$4,IF(D118&gt;E118,1,0),0)</f>
        <v>1</v>
      </c>
      <c r="G118">
        <f t="shared" si="6"/>
        <v>1</v>
      </c>
      <c r="H118">
        <f t="shared" si="4"/>
        <v>-4.5275474440266139E-3</v>
      </c>
      <c r="I118">
        <f>IF(A118&gt;Inputs!$B$4,G118*Backtest!H118,0)</f>
        <v>-4.5275474440266139E-3</v>
      </c>
      <c r="J118">
        <f t="shared" si="7"/>
        <v>1.1603504137419485</v>
      </c>
      <c r="K118">
        <f t="shared" si="5"/>
        <v>0</v>
      </c>
      <c r="L118">
        <f>(Inputs!$B$6*Backtest!J118)-(Backtest!K118*Inputs!$B$5)</f>
        <v>11603.504137419484</v>
      </c>
      <c r="M118">
        <f>IF(A118&gt;Inputs!$B$4,M117*(1+H117),Inputs!$B$6)</f>
        <v>12142.725812002549</v>
      </c>
      <c r="N118">
        <f>MAX($L$2:L118)</f>
        <v>11656.278491309677</v>
      </c>
    </row>
    <row r="119" spans="1:14" x14ac:dyDescent="0.3">
      <c r="A119">
        <v>118</v>
      </c>
      <c r="B119" s="5">
        <v>45463</v>
      </c>
      <c r="C119">
        <v>440.75799560546881</v>
      </c>
      <c r="D119" s="3">
        <f>IF(A119&gt;=Inputs!$B$3+1,AVERAGE(INDEX(C:C,ROW()-Inputs!$B$3):C118),0)</f>
        <v>442.3946533203125</v>
      </c>
      <c r="E119" s="3">
        <f>IF(A119&gt;=Inputs!$B$4+1,AVERAGE(INDEX(C:C,ROW()-Inputs!$B$4):D118),0)</f>
        <v>439.43037414550781</v>
      </c>
      <c r="F119">
        <f>IF(A119&gt;Inputs!$B$4,IF(D119&gt;E119,1,0),0)</f>
        <v>1</v>
      </c>
      <c r="G119">
        <f t="shared" si="6"/>
        <v>1</v>
      </c>
      <c r="H119">
        <f t="shared" si="4"/>
        <v>-1.4338855948874407E-3</v>
      </c>
      <c r="I119">
        <f>IF(A119&gt;Inputs!$B$4,G119*Backtest!H119,0)</f>
        <v>-1.4338855948874407E-3</v>
      </c>
      <c r="J119">
        <f t="shared" si="7"/>
        <v>1.1586866039986623</v>
      </c>
      <c r="K119">
        <f t="shared" si="5"/>
        <v>0</v>
      </c>
      <c r="L119">
        <f>(Inputs!$B$6*Backtest!J119)-(Backtest!K119*Inputs!$B$5)</f>
        <v>11586.866039986622</v>
      </c>
      <c r="M119">
        <f>IF(A119&gt;Inputs!$B$4,M118*(1+H118),Inputs!$B$6)</f>
        <v>12087.749044788901</v>
      </c>
      <c r="N119">
        <f>MAX($L$2:L119)</f>
        <v>11656.278491309677</v>
      </c>
    </row>
    <row r="120" spans="1:14" x14ac:dyDescent="0.3">
      <c r="A120">
        <v>119</v>
      </c>
      <c r="B120" s="5">
        <v>45464</v>
      </c>
      <c r="C120">
        <v>444.792724609375</v>
      </c>
      <c r="D120" s="3">
        <f>IF(A120&gt;=Inputs!$B$3+1,AVERAGE(INDEX(C:C,ROW()-Inputs!$B$3):C119),0)</f>
        <v>441.07444763183594</v>
      </c>
      <c r="E120" s="3">
        <f>IF(A120&gt;=Inputs!$B$4+1,AVERAGE(INDEX(C:C,ROW()-Inputs!$B$4):D119),0)</f>
        <v>440.9409459431966</v>
      </c>
      <c r="F120">
        <f>IF(A120&gt;Inputs!$B$4,IF(D120&gt;E120,1,0),0)</f>
        <v>1</v>
      </c>
      <c r="G120">
        <f t="shared" si="6"/>
        <v>1</v>
      </c>
      <c r="H120">
        <f t="shared" si="4"/>
        <v>9.1540687727369452E-3</v>
      </c>
      <c r="I120">
        <f>IF(A120&gt;Inputs!$B$4,G120*Backtest!H120,0)</f>
        <v>9.1540687727369452E-3</v>
      </c>
      <c r="J120">
        <f t="shared" si="7"/>
        <v>1.1692933008577151</v>
      </c>
      <c r="K120">
        <f t="shared" si="5"/>
        <v>0</v>
      </c>
      <c r="L120">
        <f>(Inputs!$B$6*Backtest!J120)-(Backtest!K120*Inputs!$B$5)</f>
        <v>11692.933008577151</v>
      </c>
      <c r="M120">
        <f>IF(A120&gt;Inputs!$B$4,M119*(1+H119),Inputs!$B$6)</f>
        <v>12070.416595558963</v>
      </c>
      <c r="N120">
        <f>MAX($L$2:L120)</f>
        <v>11692.933008577151</v>
      </c>
    </row>
    <row r="121" spans="1:14" x14ac:dyDescent="0.3">
      <c r="A121">
        <v>120</v>
      </c>
      <c r="B121" s="5">
        <v>45467</v>
      </c>
      <c r="C121">
        <v>442.70614624023438</v>
      </c>
      <c r="D121" s="3">
        <f>IF(A121&gt;=Inputs!$B$3+1,AVERAGE(INDEX(C:C,ROW()-Inputs!$B$3):C120),0)</f>
        <v>442.77536010742188</v>
      </c>
      <c r="E121" s="3">
        <f>IF(A121&gt;=Inputs!$B$4+1,AVERAGE(INDEX(C:C,ROW()-Inputs!$B$4):D120),0)</f>
        <v>441.82354482014972</v>
      </c>
      <c r="F121">
        <f>IF(A121&gt;Inputs!$B$4,IF(D121&gt;E121,1,0),0)</f>
        <v>1</v>
      </c>
      <c r="G121">
        <f t="shared" si="6"/>
        <v>1</v>
      </c>
      <c r="H121">
        <f t="shared" si="4"/>
        <v>-4.691125222367587E-3</v>
      </c>
      <c r="I121">
        <f>IF(A121&gt;Inputs!$B$4,G121*Backtest!H121,0)</f>
        <v>-4.691125222367587E-3</v>
      </c>
      <c r="J121">
        <f t="shared" si="7"/>
        <v>1.1638079995617161</v>
      </c>
      <c r="K121">
        <f t="shared" si="5"/>
        <v>0</v>
      </c>
      <c r="L121">
        <f>(Inputs!$B$6*Backtest!J121)-(Backtest!K121*Inputs!$B$5)</f>
        <v>11638.079995617161</v>
      </c>
      <c r="M121">
        <f>IF(A121&gt;Inputs!$B$4,M120*(1+H120),Inputs!$B$6)</f>
        <v>12180.910019190296</v>
      </c>
      <c r="N121">
        <f>MAX($L$2:L121)</f>
        <v>11692.933008577151</v>
      </c>
    </row>
    <row r="122" spans="1:14" x14ac:dyDescent="0.3">
      <c r="A122">
        <v>121</v>
      </c>
      <c r="B122" s="5">
        <v>45468</v>
      </c>
      <c r="C122">
        <v>445.94976806640619</v>
      </c>
      <c r="D122" s="3">
        <f>IF(A122&gt;=Inputs!$B$3+1,AVERAGE(INDEX(C:C,ROW()-Inputs!$B$3):C121),0)</f>
        <v>443.74943542480469</v>
      </c>
      <c r="E122" s="3">
        <f>IF(A122&gt;=Inputs!$B$4+1,AVERAGE(INDEX(C:C,ROW()-Inputs!$B$4):D121),0)</f>
        <v>442.41688791910809</v>
      </c>
      <c r="F122">
        <f>IF(A122&gt;Inputs!$B$4,IF(D122&gt;E122,1,0),0)</f>
        <v>1</v>
      </c>
      <c r="G122">
        <f t="shared" si="6"/>
        <v>1</v>
      </c>
      <c r="H122">
        <f t="shared" si="4"/>
        <v>7.3268054977750907E-3</v>
      </c>
      <c r="I122">
        <f>IF(A122&gt;Inputs!$B$4,G122*Backtest!H122,0)</f>
        <v>7.3268054977750907E-3</v>
      </c>
      <c r="J122">
        <f t="shared" si="7"/>
        <v>1.1723349944112595</v>
      </c>
      <c r="K122">
        <f t="shared" si="5"/>
        <v>0</v>
      </c>
      <c r="L122">
        <f>(Inputs!$B$6*Backtest!J122)-(Backtest!K122*Inputs!$B$5)</f>
        <v>11723.349944112595</v>
      </c>
      <c r="M122">
        <f>IF(A122&gt;Inputs!$B$4,M121*(1+H121),Inputs!$B$6)</f>
        <v>12123.767844967882</v>
      </c>
      <c r="N122">
        <f>MAX($L$2:L122)</f>
        <v>11723.349944112595</v>
      </c>
    </row>
    <row r="123" spans="1:14" x14ac:dyDescent="0.3">
      <c r="A123">
        <v>122</v>
      </c>
      <c r="B123" s="5">
        <v>45469</v>
      </c>
      <c r="C123">
        <v>447.1463623046875</v>
      </c>
      <c r="D123" s="3">
        <f>IF(A123&gt;=Inputs!$B$3+1,AVERAGE(INDEX(C:C,ROW()-Inputs!$B$3):C122),0)</f>
        <v>444.32795715332031</v>
      </c>
      <c r="E123" s="3">
        <f>IF(A123&gt;=Inputs!$B$4+1,AVERAGE(INDEX(C:C,ROW()-Inputs!$B$4):D122),0)</f>
        <v>443.50798034667969</v>
      </c>
      <c r="F123">
        <f>IF(A123&gt;Inputs!$B$4,IF(D123&gt;E123,1,0),0)</f>
        <v>1</v>
      </c>
      <c r="G123">
        <f t="shared" si="6"/>
        <v>1</v>
      </c>
      <c r="H123">
        <f t="shared" si="4"/>
        <v>2.683248930635429E-3</v>
      </c>
      <c r="I123">
        <f>IF(A123&gt;Inputs!$B$4,G123*Backtest!H123,0)</f>
        <v>2.683248930635429E-3</v>
      </c>
      <c r="J123">
        <f t="shared" si="7"/>
        <v>1.17548066103136</v>
      </c>
      <c r="K123">
        <f t="shared" si="5"/>
        <v>0</v>
      </c>
      <c r="L123">
        <f>(Inputs!$B$6*Backtest!J123)-(Backtest!K123*Inputs!$B$5)</f>
        <v>11754.806610313599</v>
      </c>
      <c r="M123">
        <f>IF(A123&gt;Inputs!$B$4,M122*(1+H122),Inputs!$B$6)</f>
        <v>12212.596333868141</v>
      </c>
      <c r="N123">
        <f>MAX($L$2:L123)</f>
        <v>11754.806610313599</v>
      </c>
    </row>
    <row r="124" spans="1:14" x14ac:dyDescent="0.3">
      <c r="A124">
        <v>123</v>
      </c>
      <c r="B124" s="5">
        <v>45470</v>
      </c>
      <c r="C124">
        <v>447.82870483398438</v>
      </c>
      <c r="D124" s="3">
        <f>IF(A124&gt;=Inputs!$B$3+1,AVERAGE(INDEX(C:C,ROW()-Inputs!$B$3):C123),0)</f>
        <v>446.54806518554688</v>
      </c>
      <c r="E124" s="3">
        <f>IF(A124&gt;=Inputs!$B$4+1,AVERAGE(INDEX(C:C,ROW()-Inputs!$B$4):D123),0)</f>
        <v>444.4425048828125</v>
      </c>
      <c r="F124">
        <f>IF(A124&gt;Inputs!$B$4,IF(D124&gt;E124,1,0),0)</f>
        <v>1</v>
      </c>
      <c r="G124">
        <f t="shared" si="6"/>
        <v>1</v>
      </c>
      <c r="H124">
        <f t="shared" si="4"/>
        <v>1.525993694279304E-3</v>
      </c>
      <c r="I124">
        <f>IF(A124&gt;Inputs!$B$4,G124*Backtest!H124,0)</f>
        <v>1.525993694279304E-3</v>
      </c>
      <c r="J124">
        <f t="shared" si="7"/>
        <v>1.177274437107841</v>
      </c>
      <c r="K124">
        <f t="shared" si="5"/>
        <v>0</v>
      </c>
      <c r="L124">
        <f>(Inputs!$B$6*Backtest!J124)-(Backtest!K124*Inputs!$B$5)</f>
        <v>11772.74437107841</v>
      </c>
      <c r="M124">
        <f>IF(A124&gt;Inputs!$B$4,M123*(1+H123),Inputs!$B$6)</f>
        <v>12245.365769921274</v>
      </c>
      <c r="N124">
        <f>MAX($L$2:L124)</f>
        <v>11772.74437107841</v>
      </c>
    </row>
    <row r="125" spans="1:14" x14ac:dyDescent="0.3">
      <c r="A125">
        <v>124</v>
      </c>
      <c r="B125" s="5">
        <v>45471</v>
      </c>
      <c r="C125">
        <v>441.99411010742188</v>
      </c>
      <c r="D125" s="3">
        <f>IF(A125&gt;=Inputs!$B$3+1,AVERAGE(INDEX(C:C,ROW()-Inputs!$B$3):C124),0)</f>
        <v>447.48753356933594</v>
      </c>
      <c r="E125" s="3">
        <f>IF(A125&gt;=Inputs!$B$4+1,AVERAGE(INDEX(C:C,ROW()-Inputs!$B$4):D124),0)</f>
        <v>445.925048828125</v>
      </c>
      <c r="F125">
        <f>IF(A125&gt;Inputs!$B$4,IF(D125&gt;E125,1,0),0)</f>
        <v>1</v>
      </c>
      <c r="G125">
        <f t="shared" si="6"/>
        <v>1</v>
      </c>
      <c r="H125">
        <f t="shared" si="4"/>
        <v>-1.3028630508902905E-2</v>
      </c>
      <c r="I125">
        <f>IF(A125&gt;Inputs!$B$4,G125*Backtest!H125,0)</f>
        <v>-1.3028630508902905E-2</v>
      </c>
      <c r="J125">
        <f t="shared" si="7"/>
        <v>1.1619361634591863</v>
      </c>
      <c r="K125">
        <f t="shared" si="5"/>
        <v>0</v>
      </c>
      <c r="L125">
        <f>(Inputs!$B$6*Backtest!J125)-(Backtest!K125*Inputs!$B$5)</f>
        <v>11619.361634591864</v>
      </c>
      <c r="M125">
        <f>IF(A125&gt;Inputs!$B$4,M124*(1+H124),Inputs!$B$6)</f>
        <v>12264.052120870318</v>
      </c>
      <c r="N125">
        <f>MAX($L$2:L125)</f>
        <v>11772.74437107841</v>
      </c>
    </row>
    <row r="126" spans="1:14" x14ac:dyDescent="0.3">
      <c r="A126">
        <v>125</v>
      </c>
      <c r="B126" s="5">
        <v>45474</v>
      </c>
      <c r="C126">
        <v>451.66571044921881</v>
      </c>
      <c r="D126" s="3">
        <f>IF(A126&gt;=Inputs!$B$3+1,AVERAGE(INDEX(C:C,ROW()-Inputs!$B$3):C125),0)</f>
        <v>444.91140747070313</v>
      </c>
      <c r="E126" s="3">
        <f>IF(A126&gt;=Inputs!$B$4+1,AVERAGE(INDEX(C:C,ROW()-Inputs!$B$4):D125),0)</f>
        <v>445.8887888590495</v>
      </c>
      <c r="F126">
        <f>IF(A126&gt;Inputs!$B$4,IF(D126&gt;E126,1,0),0)</f>
        <v>0</v>
      </c>
      <c r="G126">
        <f t="shared" si="6"/>
        <v>1</v>
      </c>
      <c r="H126">
        <f t="shared" si="4"/>
        <v>2.1881740323296039E-2</v>
      </c>
      <c r="I126">
        <f>IF(A126&gt;Inputs!$B$4,G126*Backtest!H126,0)</f>
        <v>2.1881740323296039E-2</v>
      </c>
      <c r="J126">
        <f t="shared" si="7"/>
        <v>1.187361348860247</v>
      </c>
      <c r="K126">
        <f t="shared" si="5"/>
        <v>0</v>
      </c>
      <c r="L126">
        <f>(Inputs!$B$6*Backtest!J126)-(Backtest!K126*Inputs!$B$5)</f>
        <v>11873.61348860247</v>
      </c>
      <c r="M126">
        <f>IF(A126&gt;Inputs!$B$4,M125*(1+H125),Inputs!$B$6)</f>
        <v>12104.268317245571</v>
      </c>
      <c r="N126">
        <f>MAX($L$2:L126)</f>
        <v>11873.61348860247</v>
      </c>
    </row>
    <row r="127" spans="1:14" x14ac:dyDescent="0.3">
      <c r="A127">
        <v>126</v>
      </c>
      <c r="B127" s="5">
        <v>45475</v>
      </c>
      <c r="C127">
        <v>454.1873779296875</v>
      </c>
      <c r="D127" s="3">
        <f>IF(A127&gt;=Inputs!$B$3+1,AVERAGE(INDEX(C:C,ROW()-Inputs!$B$3):C126),0)</f>
        <v>446.82991027832031</v>
      </c>
      <c r="E127" s="3">
        <f>IF(A127&gt;=Inputs!$B$4+1,AVERAGE(INDEX(C:C,ROW()-Inputs!$B$4):D126),0)</f>
        <v>446.73925526936847</v>
      </c>
      <c r="F127">
        <f>IF(A127&gt;Inputs!$B$4,IF(D127&gt;E127,1,0),0)</f>
        <v>1</v>
      </c>
      <c r="G127">
        <f t="shared" si="6"/>
        <v>0</v>
      </c>
      <c r="H127">
        <f t="shared" si="4"/>
        <v>5.5830394518119331E-3</v>
      </c>
      <c r="I127">
        <f>IF(A127&gt;Inputs!$B$4,G127*Backtest!H127,0)</f>
        <v>0</v>
      </c>
      <c r="J127">
        <f t="shared" si="7"/>
        <v>1.187361348860247</v>
      </c>
      <c r="K127">
        <f t="shared" si="5"/>
        <v>1</v>
      </c>
      <c r="L127">
        <f>(Inputs!$B$6*Backtest!J127)-(Backtest!K127*Inputs!$B$5)</f>
        <v>11873.608488602471</v>
      </c>
      <c r="M127">
        <f>IF(A127&gt;Inputs!$B$4,M126*(1+H126),Inputs!$B$6)</f>
        <v>12369.130773367038</v>
      </c>
      <c r="N127">
        <f>MAX($L$2:L127)</f>
        <v>11873.61348860247</v>
      </c>
    </row>
    <row r="128" spans="1:14" x14ac:dyDescent="0.3">
      <c r="A128">
        <v>127</v>
      </c>
      <c r="B128" s="5">
        <v>45476</v>
      </c>
      <c r="C128">
        <v>455.660888671875</v>
      </c>
      <c r="D128" s="3">
        <f>IF(A128&gt;=Inputs!$B$3+1,AVERAGE(INDEX(C:C,ROW()-Inputs!$B$3):C127),0)</f>
        <v>452.92654418945313</v>
      </c>
      <c r="E128" s="3">
        <f>IF(A128&gt;=Inputs!$B$4+1,AVERAGE(INDEX(C:C,ROW()-Inputs!$B$4):D127),0)</f>
        <v>447.84600830078125</v>
      </c>
      <c r="F128">
        <f>IF(A128&gt;Inputs!$B$4,IF(D128&gt;E128,1,0),0)</f>
        <v>1</v>
      </c>
      <c r="G128">
        <f t="shared" si="6"/>
        <v>1</v>
      </c>
      <c r="H128">
        <f t="shared" si="4"/>
        <v>3.244279374086112E-3</v>
      </c>
      <c r="I128">
        <f>IF(A128&gt;Inputs!$B$4,G128*Backtest!H128,0)</f>
        <v>3.244279374086112E-3</v>
      </c>
      <c r="J128">
        <f t="shared" si="7"/>
        <v>1.1912134807939414</v>
      </c>
      <c r="K128">
        <f t="shared" si="5"/>
        <v>1</v>
      </c>
      <c r="L128">
        <f>(Inputs!$B$6*Backtest!J128)-(Backtest!K128*Inputs!$B$5)</f>
        <v>11912.129807939415</v>
      </c>
      <c r="M128">
        <f>IF(A128&gt;Inputs!$B$4,M127*(1+H127),Inputs!$B$6)</f>
        <v>12438.188118459368</v>
      </c>
      <c r="N128">
        <f>MAX($L$2:L128)</f>
        <v>11912.129807939415</v>
      </c>
    </row>
    <row r="129" spans="1:14" x14ac:dyDescent="0.3">
      <c r="A129">
        <v>128</v>
      </c>
      <c r="B129" s="5">
        <v>45478</v>
      </c>
      <c r="C129">
        <v>462.37557983398438</v>
      </c>
      <c r="D129" s="3">
        <f>IF(A129&gt;=Inputs!$B$3+1,AVERAGE(INDEX(C:C,ROW()-Inputs!$B$3):C128),0)</f>
        <v>454.92413330078125</v>
      </c>
      <c r="E129" s="3">
        <f>IF(A129&gt;=Inputs!$B$4+1,AVERAGE(INDEX(C:C,ROW()-Inputs!$B$4):D128),0)</f>
        <v>451.03030649820965</v>
      </c>
      <c r="F129">
        <f>IF(A129&gt;Inputs!$B$4,IF(D129&gt;E129,1,0),0)</f>
        <v>1</v>
      </c>
      <c r="G129">
        <f t="shared" si="6"/>
        <v>1</v>
      </c>
      <c r="H129">
        <f t="shared" si="4"/>
        <v>1.473615868520306E-2</v>
      </c>
      <c r="I129">
        <f>IF(A129&gt;Inputs!$B$4,G129*Backtest!H129,0)</f>
        <v>1.473615868520306E-2</v>
      </c>
      <c r="J129">
        <f t="shared" si="7"/>
        <v>1.208767391674874</v>
      </c>
      <c r="K129">
        <f t="shared" si="5"/>
        <v>0</v>
      </c>
      <c r="L129">
        <f>(Inputs!$B$6*Backtest!J129)-(Backtest!K129*Inputs!$B$5)</f>
        <v>12087.673916748739</v>
      </c>
      <c r="M129">
        <f>IF(A129&gt;Inputs!$B$4,M128*(1+H128),Inputs!$B$6)</f>
        <v>12478.541075623089</v>
      </c>
      <c r="N129">
        <f>MAX($L$2:L129)</f>
        <v>12087.673916748739</v>
      </c>
    </row>
    <row r="130" spans="1:14" x14ac:dyDescent="0.3">
      <c r="A130">
        <v>129</v>
      </c>
      <c r="B130" s="5">
        <v>45481</v>
      </c>
      <c r="C130">
        <v>461.07022094726563</v>
      </c>
      <c r="D130" s="3">
        <f>IF(A130&gt;=Inputs!$B$3+1,AVERAGE(INDEX(C:C,ROW()-Inputs!$B$3):C129),0)</f>
        <v>459.01823425292969</v>
      </c>
      <c r="E130" s="3">
        <f>IF(A130&gt;=Inputs!$B$4+1,AVERAGE(INDEX(C:C,ROW()-Inputs!$B$4):D129),0)</f>
        <v>454.48407236735028</v>
      </c>
      <c r="F130">
        <f>IF(A130&gt;Inputs!$B$4,IF(D130&gt;E130,1,0),0)</f>
        <v>1</v>
      </c>
      <c r="G130">
        <f t="shared" si="6"/>
        <v>1</v>
      </c>
      <c r="H130">
        <f t="shared" si="4"/>
        <v>-2.8231570689513097E-3</v>
      </c>
      <c r="I130">
        <f>IF(A130&gt;Inputs!$B$4,G130*Backtest!H130,0)</f>
        <v>-2.8231570689513097E-3</v>
      </c>
      <c r="J130">
        <f t="shared" si="7"/>
        <v>1.2053548514683492</v>
      </c>
      <c r="K130">
        <f t="shared" si="5"/>
        <v>0</v>
      </c>
      <c r="L130">
        <f>(Inputs!$B$6*Backtest!J130)-(Backtest!K130*Inputs!$B$5)</f>
        <v>12053.548514683493</v>
      </c>
      <c r="M130">
        <f>IF(A130&gt;Inputs!$B$4,M129*(1+H129),Inputs!$B$6)</f>
        <v>12662.426837073295</v>
      </c>
      <c r="N130">
        <f>MAX($L$2:L130)</f>
        <v>12087.673916748739</v>
      </c>
    </row>
    <row r="131" spans="1:14" x14ac:dyDescent="0.3">
      <c r="A131">
        <v>130</v>
      </c>
      <c r="B131" s="5">
        <v>45482</v>
      </c>
      <c r="C131">
        <v>454.44451904296881</v>
      </c>
      <c r="D131" s="3">
        <f>IF(A131&gt;=Inputs!$B$3+1,AVERAGE(INDEX(C:C,ROW()-Inputs!$B$3):C130),0)</f>
        <v>461.722900390625</v>
      </c>
      <c r="E131" s="3">
        <f>IF(A131&gt;=Inputs!$B$4+1,AVERAGE(INDEX(C:C,ROW()-Inputs!$B$4):D130),0)</f>
        <v>457.66260019938153</v>
      </c>
      <c r="F131">
        <f>IF(A131&gt;Inputs!$B$4,IF(D131&gt;E131,1,0),0)</f>
        <v>1</v>
      </c>
      <c r="G131">
        <f t="shared" si="6"/>
        <v>1</v>
      </c>
      <c r="H131">
        <f t="shared" ref="H131:H194" si="8">(C131/C130)-1</f>
        <v>-1.4370266400385523E-2</v>
      </c>
      <c r="I131">
        <f>IF(A131&gt;Inputs!$B$4,G131*Backtest!H131,0)</f>
        <v>-1.4370266400385523E-2</v>
      </c>
      <c r="J131">
        <f t="shared" si="7"/>
        <v>1.1880335811457519</v>
      </c>
      <c r="K131">
        <f t="shared" ref="K131:K194" si="9">ABS(G131-G130)</f>
        <v>0</v>
      </c>
      <c r="L131">
        <f>(Inputs!$B$6*Backtest!J131)-(Backtest!K131*Inputs!$B$5)</f>
        <v>11880.335811457519</v>
      </c>
      <c r="M131">
        <f>IF(A131&gt;Inputs!$B$4,M130*(1+H130),Inputs!$B$6)</f>
        <v>12626.678817238133</v>
      </c>
      <c r="N131">
        <f>MAX($L$2:L131)</f>
        <v>12087.673916748739</v>
      </c>
    </row>
    <row r="132" spans="1:14" x14ac:dyDescent="0.3">
      <c r="A132">
        <v>131</v>
      </c>
      <c r="B132" s="5">
        <v>45483</v>
      </c>
      <c r="C132">
        <v>461.08013916015619</v>
      </c>
      <c r="D132" s="3">
        <f>IF(A132&gt;=Inputs!$B$3+1,AVERAGE(INDEX(C:C,ROW()-Inputs!$B$3):C131),0)</f>
        <v>457.75736999511719</v>
      </c>
      <c r="E132" s="3">
        <f>IF(A132&gt;=Inputs!$B$4+1,AVERAGE(INDEX(C:C,ROW()-Inputs!$B$4):D131),0)</f>
        <v>458.9259312947591</v>
      </c>
      <c r="F132">
        <f>IF(A132&gt;Inputs!$B$4,IF(D132&gt;E132,1,0),0)</f>
        <v>0</v>
      </c>
      <c r="G132">
        <f t="shared" ref="G132:G195" si="10">F131</f>
        <v>1</v>
      </c>
      <c r="H132">
        <f t="shared" si="8"/>
        <v>1.4601606662924649E-2</v>
      </c>
      <c r="I132">
        <f>IF(A132&gt;Inputs!$B$4,G132*Backtest!H132,0)</f>
        <v>1.4601606662924649E-2</v>
      </c>
      <c r="J132">
        <f t="shared" ref="J132:J195" si="11">J131*(1+I132)</f>
        <v>1.2053807801999878</v>
      </c>
      <c r="K132">
        <f t="shared" si="9"/>
        <v>0</v>
      </c>
      <c r="L132">
        <f>(Inputs!$B$6*Backtest!J132)-(Backtest!K132*Inputs!$B$5)</f>
        <v>12053.807801999879</v>
      </c>
      <c r="M132">
        <f>IF(A132&gt;Inputs!$B$4,M131*(1+H131),Inputs!$B$6)</f>
        <v>12445.230078882316</v>
      </c>
      <c r="N132">
        <f>MAX($L$2:L132)</f>
        <v>12087.673916748739</v>
      </c>
    </row>
    <row r="133" spans="1:14" x14ac:dyDescent="0.3">
      <c r="A133">
        <v>132</v>
      </c>
      <c r="B133" s="5">
        <v>45484</v>
      </c>
      <c r="C133">
        <v>449.65817260742188</v>
      </c>
      <c r="D133" s="3">
        <f>IF(A133&gt;=Inputs!$B$3+1,AVERAGE(INDEX(C:C,ROW()-Inputs!$B$3):C132),0)</f>
        <v>457.7623291015625</v>
      </c>
      <c r="E133" s="3">
        <f>IF(A133&gt;=Inputs!$B$4+1,AVERAGE(INDEX(C:C,ROW()-Inputs!$B$4):D132),0)</f>
        <v>459.18223063151044</v>
      </c>
      <c r="F133">
        <f>IF(A133&gt;Inputs!$B$4,IF(D133&gt;E133,1,0),0)</f>
        <v>0</v>
      </c>
      <c r="G133">
        <f t="shared" si="10"/>
        <v>0</v>
      </c>
      <c r="H133">
        <f t="shared" si="8"/>
        <v>-2.4772193774251661E-2</v>
      </c>
      <c r="I133">
        <f>IF(A133&gt;Inputs!$B$4,G133*Backtest!H133,0)</f>
        <v>0</v>
      </c>
      <c r="J133">
        <f t="shared" si="11"/>
        <v>1.2053807801999878</v>
      </c>
      <c r="K133">
        <f t="shared" si="9"/>
        <v>1</v>
      </c>
      <c r="L133">
        <f>(Inputs!$B$6*Backtest!J133)-(Backtest!K133*Inputs!$B$5)</f>
        <v>12053.80280199988</v>
      </c>
      <c r="M133">
        <f>IF(A133&gt;Inputs!$B$4,M132*(1+H132),Inputs!$B$6)</f>
        <v>12626.950433323755</v>
      </c>
      <c r="N133">
        <f>MAX($L$2:L133)</f>
        <v>12087.673916748739</v>
      </c>
    </row>
    <row r="134" spans="1:14" x14ac:dyDescent="0.3">
      <c r="A134">
        <v>133</v>
      </c>
      <c r="B134" s="5">
        <v>45485</v>
      </c>
      <c r="C134">
        <v>448.52093505859381</v>
      </c>
      <c r="D134" s="3">
        <f>IF(A134&gt;=Inputs!$B$3+1,AVERAGE(INDEX(C:C,ROW()-Inputs!$B$3):C133),0)</f>
        <v>455.36915588378906</v>
      </c>
      <c r="E134" s="3">
        <f>IF(A134&gt;=Inputs!$B$4+1,AVERAGE(INDEX(C:C,ROW()-Inputs!$B$4):D133),0)</f>
        <v>457.07090504964191</v>
      </c>
      <c r="F134">
        <f>IF(A134&gt;Inputs!$B$4,IF(D134&gt;E134,1,0),0)</f>
        <v>0</v>
      </c>
      <c r="G134">
        <f t="shared" si="10"/>
        <v>0</v>
      </c>
      <c r="H134">
        <f t="shared" si="8"/>
        <v>-2.5291157107933948E-3</v>
      </c>
      <c r="I134">
        <f>IF(A134&gt;Inputs!$B$4,G134*Backtest!H134,0)</f>
        <v>0</v>
      </c>
      <c r="J134">
        <f t="shared" si="11"/>
        <v>1.2053807801999878</v>
      </c>
      <c r="K134">
        <f t="shared" si="9"/>
        <v>0</v>
      </c>
      <c r="L134">
        <f>(Inputs!$B$6*Backtest!J134)-(Backtest!K134*Inputs!$B$5)</f>
        <v>12053.807801999879</v>
      </c>
      <c r="M134">
        <f>IF(A134&gt;Inputs!$B$4,M133*(1+H133),Inputs!$B$6)</f>
        <v>12314.153170411588</v>
      </c>
      <c r="N134">
        <f>MAX($L$2:L134)</f>
        <v>12087.673916748739</v>
      </c>
    </row>
    <row r="135" spans="1:14" x14ac:dyDescent="0.3">
      <c r="A135">
        <v>134</v>
      </c>
      <c r="B135" s="5">
        <v>45488</v>
      </c>
      <c r="C135">
        <v>448.92642211914063</v>
      </c>
      <c r="D135" s="3">
        <f>IF(A135&gt;=Inputs!$B$3+1,AVERAGE(INDEX(C:C,ROW()-Inputs!$B$3):C134),0)</f>
        <v>449.08955383300781</v>
      </c>
      <c r="E135" s="3">
        <f>IF(A135&gt;=Inputs!$B$4+1,AVERAGE(INDEX(C:C,ROW()-Inputs!$B$4):D134),0)</f>
        <v>455.02468363444012</v>
      </c>
      <c r="F135">
        <f>IF(A135&gt;Inputs!$B$4,IF(D135&gt;E135,1,0),0)</f>
        <v>0</v>
      </c>
      <c r="G135">
        <f t="shared" si="10"/>
        <v>0</v>
      </c>
      <c r="H135">
        <f t="shared" si="8"/>
        <v>9.0405381076319458E-4</v>
      </c>
      <c r="I135">
        <f>IF(A135&gt;Inputs!$B$4,G135*Backtest!H135,0)</f>
        <v>0</v>
      </c>
      <c r="J135">
        <f t="shared" si="11"/>
        <v>1.2053807801999878</v>
      </c>
      <c r="K135">
        <f t="shared" si="9"/>
        <v>0</v>
      </c>
      <c r="L135">
        <f>(Inputs!$B$6*Backtest!J135)-(Backtest!K135*Inputs!$B$5)</f>
        <v>12053.807801999879</v>
      </c>
      <c r="M135">
        <f>IF(A135&gt;Inputs!$B$4,M134*(1+H134),Inputs!$B$6)</f>
        <v>12283.009252163183</v>
      </c>
      <c r="N135">
        <f>MAX($L$2:L135)</f>
        <v>12087.673916748739</v>
      </c>
    </row>
    <row r="136" spans="1:14" x14ac:dyDescent="0.3">
      <c r="A136">
        <v>135</v>
      </c>
      <c r="B136" s="5">
        <v>45489</v>
      </c>
      <c r="C136">
        <v>444.53561401367188</v>
      </c>
      <c r="D136" s="3">
        <f>IF(A136&gt;=Inputs!$B$3+1,AVERAGE(INDEX(C:C,ROW()-Inputs!$B$3):C135),0)</f>
        <v>448.72367858886719</v>
      </c>
      <c r="E136" s="3">
        <f>IF(A136&gt;=Inputs!$B$4+1,AVERAGE(INDEX(C:C,ROW()-Inputs!$B$4):D135),0)</f>
        <v>451.55442810058594</v>
      </c>
      <c r="F136">
        <f>IF(A136&gt;Inputs!$B$4,IF(D136&gt;E136,1,0),0)</f>
        <v>0</v>
      </c>
      <c r="G136">
        <f t="shared" si="10"/>
        <v>0</v>
      </c>
      <c r="H136">
        <f t="shared" si="8"/>
        <v>-9.7806854066243565E-3</v>
      </c>
      <c r="I136">
        <f>IF(A136&gt;Inputs!$B$4,G136*Backtest!H136,0)</f>
        <v>0</v>
      </c>
      <c r="J136">
        <f t="shared" si="11"/>
        <v>1.2053807801999878</v>
      </c>
      <c r="K136">
        <f t="shared" si="9"/>
        <v>0</v>
      </c>
      <c r="L136">
        <f>(Inputs!$B$6*Backtest!J136)-(Backtest!K136*Inputs!$B$5)</f>
        <v>12053.807801999879</v>
      </c>
      <c r="M136">
        <f>IF(A136&gt;Inputs!$B$4,M135*(1+H135),Inputs!$B$6)</f>
        <v>12294.113753485241</v>
      </c>
      <c r="N136">
        <f>MAX($L$2:L136)</f>
        <v>12087.673916748739</v>
      </c>
    </row>
    <row r="137" spans="1:14" x14ac:dyDescent="0.3">
      <c r="A137">
        <v>136</v>
      </c>
      <c r="B137" s="5">
        <v>45490</v>
      </c>
      <c r="C137">
        <v>438.6021728515625</v>
      </c>
      <c r="D137" s="3">
        <f>IF(A137&gt;=Inputs!$B$3+1,AVERAGE(INDEX(C:C,ROW()-Inputs!$B$3):C136),0)</f>
        <v>446.73101806640625</v>
      </c>
      <c r="E137" s="3">
        <f>IF(A137&gt;=Inputs!$B$4+1,AVERAGE(INDEX(C:C,ROW()-Inputs!$B$4):D136),0)</f>
        <v>449.19422658284503</v>
      </c>
      <c r="F137">
        <f>IF(A137&gt;Inputs!$B$4,IF(D137&gt;E137,1,0),0)</f>
        <v>0</v>
      </c>
      <c r="G137">
        <f t="shared" si="10"/>
        <v>0</v>
      </c>
      <c r="H137">
        <f t="shared" si="8"/>
        <v>-1.3347504620691453E-2</v>
      </c>
      <c r="I137">
        <f>IF(A137&gt;Inputs!$B$4,G137*Backtest!H137,0)</f>
        <v>0</v>
      </c>
      <c r="J137">
        <f t="shared" si="11"/>
        <v>1.2053807801999878</v>
      </c>
      <c r="K137">
        <f t="shared" si="9"/>
        <v>0</v>
      </c>
      <c r="L137">
        <f>(Inputs!$B$6*Backtest!J137)-(Backtest!K137*Inputs!$B$5)</f>
        <v>12053.807801999879</v>
      </c>
      <c r="M137">
        <f>IF(A137&gt;Inputs!$B$4,M136*(1+H136),Inputs!$B$6)</f>
        <v>12173.868894509147</v>
      </c>
      <c r="N137">
        <f>MAX($L$2:L137)</f>
        <v>12087.673916748739</v>
      </c>
    </row>
    <row r="138" spans="1:14" x14ac:dyDescent="0.3">
      <c r="A138">
        <v>137</v>
      </c>
      <c r="B138" s="5">
        <v>45491</v>
      </c>
      <c r="C138">
        <v>435.48709106445313</v>
      </c>
      <c r="D138" s="3">
        <f>IF(A138&gt;=Inputs!$B$3+1,AVERAGE(INDEX(C:C,ROW()-Inputs!$B$3):C137),0)</f>
        <v>441.56889343261719</v>
      </c>
      <c r="E138" s="3">
        <f>IF(A138&gt;=Inputs!$B$4+1,AVERAGE(INDEX(C:C,ROW()-Inputs!$B$4):D137),0)</f>
        <v>446.10140991210938</v>
      </c>
      <c r="F138">
        <f>IF(A138&gt;Inputs!$B$4,IF(D138&gt;E138,1,0),0)</f>
        <v>0</v>
      </c>
      <c r="G138">
        <f t="shared" si="10"/>
        <v>0</v>
      </c>
      <c r="H138">
        <f t="shared" si="8"/>
        <v>-7.1022944707654911E-3</v>
      </c>
      <c r="I138">
        <f>IF(A138&gt;Inputs!$B$4,G138*Backtest!H138,0)</f>
        <v>0</v>
      </c>
      <c r="J138">
        <f t="shared" si="11"/>
        <v>1.2053807801999878</v>
      </c>
      <c r="K138">
        <f t="shared" si="9"/>
        <v>0</v>
      </c>
      <c r="L138">
        <f>(Inputs!$B$6*Backtest!J138)-(Backtest!K138*Inputs!$B$5)</f>
        <v>12053.807801999879</v>
      </c>
      <c r="M138">
        <f>IF(A138&gt;Inputs!$B$4,M137*(1+H137),Inputs!$B$6)</f>
        <v>12011.378123187995</v>
      </c>
      <c r="N138">
        <f>MAX($L$2:L138)</f>
        <v>12087.673916748739</v>
      </c>
    </row>
    <row r="139" spans="1:14" x14ac:dyDescent="0.3">
      <c r="A139">
        <v>138</v>
      </c>
      <c r="B139" s="5">
        <v>45492</v>
      </c>
      <c r="C139">
        <v>432.26324462890619</v>
      </c>
      <c r="D139" s="3">
        <f>IF(A139&gt;=Inputs!$B$3+1,AVERAGE(INDEX(C:C,ROW()-Inputs!$B$3):C138),0)</f>
        <v>437.04463195800781</v>
      </c>
      <c r="E139" s="3">
        <f>IF(A139&gt;=Inputs!$B$4+1,AVERAGE(INDEX(C:C,ROW()-Inputs!$B$4):D138),0)</f>
        <v>442.60807800292969</v>
      </c>
      <c r="F139">
        <f>IF(A139&gt;Inputs!$B$4,IF(D139&gt;E139,1,0),0)</f>
        <v>0</v>
      </c>
      <c r="G139">
        <f t="shared" si="10"/>
        <v>0</v>
      </c>
      <c r="H139">
        <f t="shared" si="8"/>
        <v>-7.402851890895179E-3</v>
      </c>
      <c r="I139">
        <f>IF(A139&gt;Inputs!$B$4,G139*Backtest!H139,0)</f>
        <v>0</v>
      </c>
      <c r="J139">
        <f t="shared" si="11"/>
        <v>1.2053807801999878</v>
      </c>
      <c r="K139">
        <f t="shared" si="9"/>
        <v>0</v>
      </c>
      <c r="L139">
        <f>(Inputs!$B$6*Backtest!J139)-(Backtest!K139*Inputs!$B$5)</f>
        <v>12053.807801999879</v>
      </c>
      <c r="M139">
        <f>IF(A139&gt;Inputs!$B$4,M138*(1+H138),Inputs!$B$6)</f>
        <v>11926.069778757403</v>
      </c>
      <c r="N139">
        <f>MAX($L$2:L139)</f>
        <v>12087.673916748739</v>
      </c>
    </row>
    <row r="140" spans="1:14" x14ac:dyDescent="0.3">
      <c r="A140">
        <v>139</v>
      </c>
      <c r="B140" s="5">
        <v>45495</v>
      </c>
      <c r="C140">
        <v>438.02859497070313</v>
      </c>
      <c r="D140" s="3">
        <f>IF(A140&gt;=Inputs!$B$3+1,AVERAGE(INDEX(C:C,ROW()-Inputs!$B$3):C139),0)</f>
        <v>433.87516784667969</v>
      </c>
      <c r="E140" s="3">
        <f>IF(A140&gt;=Inputs!$B$4+1,AVERAGE(INDEX(C:C,ROW()-Inputs!$B$4):D139),0)</f>
        <v>438.61617533365887</v>
      </c>
      <c r="F140">
        <f>IF(A140&gt;Inputs!$B$4,IF(D140&gt;E140,1,0),0)</f>
        <v>0</v>
      </c>
      <c r="G140">
        <f t="shared" si="10"/>
        <v>0</v>
      </c>
      <c r="H140">
        <f t="shared" si="8"/>
        <v>1.333759095512832E-2</v>
      </c>
      <c r="I140">
        <f>IF(A140&gt;Inputs!$B$4,G140*Backtest!H140,0)</f>
        <v>0</v>
      </c>
      <c r="J140">
        <f t="shared" si="11"/>
        <v>1.2053807801999878</v>
      </c>
      <c r="K140">
        <f t="shared" si="9"/>
        <v>0</v>
      </c>
      <c r="L140">
        <f>(Inputs!$B$6*Backtest!J140)-(Backtest!K140*Inputs!$B$5)</f>
        <v>12053.807801999879</v>
      </c>
      <c r="M140">
        <f>IF(A140&gt;Inputs!$B$4,M139*(1+H139),Inputs!$B$6)</f>
        <v>11837.782850544781</v>
      </c>
      <c r="N140">
        <f>MAX($L$2:L140)</f>
        <v>12087.673916748739</v>
      </c>
    </row>
    <row r="141" spans="1:14" x14ac:dyDescent="0.3">
      <c r="A141">
        <v>140</v>
      </c>
      <c r="B141" s="5">
        <v>45496</v>
      </c>
      <c r="C141">
        <v>439.91741943359381</v>
      </c>
      <c r="D141" s="3">
        <f>IF(A141&gt;=Inputs!$B$3+1,AVERAGE(INDEX(C:C,ROW()-Inputs!$B$3):C140),0)</f>
        <v>435.14591979980469</v>
      </c>
      <c r="E141" s="3">
        <f>IF(A141&gt;=Inputs!$B$4+1,AVERAGE(INDEX(C:C,ROW()-Inputs!$B$4):D140),0)</f>
        <v>436.37793731689453</v>
      </c>
      <c r="F141">
        <f>IF(A141&gt;Inputs!$B$4,IF(D141&gt;E141,1,0),0)</f>
        <v>0</v>
      </c>
      <c r="G141">
        <f t="shared" si="10"/>
        <v>0</v>
      </c>
      <c r="H141">
        <f t="shared" si="8"/>
        <v>4.3121031014357047E-3</v>
      </c>
      <c r="I141">
        <f>IF(A141&gt;Inputs!$B$4,G141*Backtest!H141,0)</f>
        <v>0</v>
      </c>
      <c r="J141">
        <f t="shared" si="11"/>
        <v>1.2053807801999878</v>
      </c>
      <c r="K141">
        <f t="shared" si="9"/>
        <v>0</v>
      </c>
      <c r="L141">
        <f>(Inputs!$B$6*Backtest!J141)-(Backtest!K141*Inputs!$B$5)</f>
        <v>12053.807801999879</v>
      </c>
      <c r="M141">
        <f>IF(A141&gt;Inputs!$B$4,M140*(1+H140),Inputs!$B$6)</f>
        <v>11995.670356020981</v>
      </c>
      <c r="N141">
        <f>MAX($L$2:L141)</f>
        <v>12087.673916748739</v>
      </c>
    </row>
    <row r="142" spans="1:14" x14ac:dyDescent="0.3">
      <c r="A142">
        <v>141</v>
      </c>
      <c r="B142" s="5">
        <v>45497</v>
      </c>
      <c r="C142">
        <v>424.14425659179688</v>
      </c>
      <c r="D142" s="3">
        <f>IF(A142&gt;=Inputs!$B$3+1,AVERAGE(INDEX(C:C,ROW()-Inputs!$B$3):C141),0)</f>
        <v>438.97300720214844</v>
      </c>
      <c r="E142" s="3">
        <f>IF(A142&gt;=Inputs!$B$4+1,AVERAGE(INDEX(C:C,ROW()-Inputs!$B$4):D141),0)</f>
        <v>436.04582977294922</v>
      </c>
      <c r="F142">
        <f>IF(A142&gt;Inputs!$B$4,IF(D142&gt;E142,1,0),0)</f>
        <v>1</v>
      </c>
      <c r="G142">
        <f t="shared" si="10"/>
        <v>0</v>
      </c>
      <c r="H142">
        <f t="shared" si="8"/>
        <v>-3.5854826712943821E-2</v>
      </c>
      <c r="I142">
        <f>IF(A142&gt;Inputs!$B$4,G142*Backtest!H142,0)</f>
        <v>0</v>
      </c>
      <c r="J142">
        <f t="shared" si="11"/>
        <v>1.2053807801999878</v>
      </c>
      <c r="K142">
        <f t="shared" si="9"/>
        <v>0</v>
      </c>
      <c r="L142">
        <f>(Inputs!$B$6*Backtest!J142)-(Backtest!K142*Inputs!$B$5)</f>
        <v>12053.807801999879</v>
      </c>
      <c r="M142">
        <f>IF(A142&gt;Inputs!$B$4,M141*(1+H141),Inputs!$B$6)</f>
        <v>12047.39692336698</v>
      </c>
      <c r="N142">
        <f>MAX($L$2:L142)</f>
        <v>12087.673916748739</v>
      </c>
    </row>
    <row r="143" spans="1:14" x14ac:dyDescent="0.3">
      <c r="A143">
        <v>142</v>
      </c>
      <c r="B143" s="5">
        <v>45498</v>
      </c>
      <c r="C143">
        <v>413.76071166992188</v>
      </c>
      <c r="D143" s="3">
        <f>IF(A143&gt;=Inputs!$B$3+1,AVERAGE(INDEX(C:C,ROW()-Inputs!$B$3):C142),0)</f>
        <v>432.03083801269531</v>
      </c>
      <c r="E143" s="3">
        <f>IF(A143&gt;=Inputs!$B$4+1,AVERAGE(INDEX(C:C,ROW()-Inputs!$B$4):D142),0)</f>
        <v>435.01406097412109</v>
      </c>
      <c r="F143">
        <f>IF(A143&gt;Inputs!$B$4,IF(D143&gt;E143,1,0),0)</f>
        <v>0</v>
      </c>
      <c r="G143">
        <f t="shared" si="10"/>
        <v>1</v>
      </c>
      <c r="H143">
        <f t="shared" si="8"/>
        <v>-2.4481163567583786E-2</v>
      </c>
      <c r="I143">
        <f>IF(A143&gt;Inputs!$B$4,G143*Backtest!H143,0)</f>
        <v>-2.4481163567583786E-2</v>
      </c>
      <c r="J143">
        <f t="shared" si="11"/>
        <v>1.1758716561586902</v>
      </c>
      <c r="K143">
        <f t="shared" si="9"/>
        <v>1</v>
      </c>
      <c r="L143">
        <f>(Inputs!$B$6*Backtest!J143)-(Backtest!K143*Inputs!$B$5)</f>
        <v>11758.711561586902</v>
      </c>
      <c r="M143">
        <f>IF(A143&gt;Inputs!$B$4,M142*(1+H142),Inputs!$B$6)</f>
        <v>11615.439594337604</v>
      </c>
      <c r="N143">
        <f>MAX($L$2:L143)</f>
        <v>12087.673916748739</v>
      </c>
    </row>
    <row r="144" spans="1:14" x14ac:dyDescent="0.3">
      <c r="A144">
        <v>143</v>
      </c>
      <c r="B144" s="5">
        <v>45499</v>
      </c>
      <c r="C144">
        <v>420.55450439453119</v>
      </c>
      <c r="D144" s="3">
        <f>IF(A144&gt;=Inputs!$B$3+1,AVERAGE(INDEX(C:C,ROW()-Inputs!$B$3):C143),0)</f>
        <v>418.95248413085938</v>
      </c>
      <c r="E144" s="3">
        <f>IF(A144&gt;=Inputs!$B$4+1,AVERAGE(INDEX(C:C,ROW()-Inputs!$B$4):D143),0)</f>
        <v>430.66202545166016</v>
      </c>
      <c r="F144">
        <f>IF(A144&gt;Inputs!$B$4,IF(D144&gt;E144,1,0),0)</f>
        <v>0</v>
      </c>
      <c r="G144">
        <f t="shared" si="10"/>
        <v>0</v>
      </c>
      <c r="H144">
        <f t="shared" si="8"/>
        <v>1.6419617747634563E-2</v>
      </c>
      <c r="I144">
        <f>IF(A144&gt;Inputs!$B$4,G144*Backtest!H144,0)</f>
        <v>0</v>
      </c>
      <c r="J144">
        <f t="shared" si="11"/>
        <v>1.1758716561586902</v>
      </c>
      <c r="K144">
        <f t="shared" si="9"/>
        <v>1</v>
      </c>
      <c r="L144">
        <f>(Inputs!$B$6*Backtest!J144)-(Backtest!K144*Inputs!$B$5)</f>
        <v>11758.711561586902</v>
      </c>
      <c r="M144">
        <f>IF(A144&gt;Inputs!$B$4,M143*(1+H143),Inputs!$B$6)</f>
        <v>11331.080117719235</v>
      </c>
      <c r="N144">
        <f>MAX($L$2:L144)</f>
        <v>12087.673916748739</v>
      </c>
    </row>
    <row r="145" spans="1:14" x14ac:dyDescent="0.3">
      <c r="A145">
        <v>144</v>
      </c>
      <c r="B145" s="5">
        <v>45502</v>
      </c>
      <c r="C145">
        <v>421.99835205078119</v>
      </c>
      <c r="D145" s="3">
        <f>IF(A145&gt;=Inputs!$B$3+1,AVERAGE(INDEX(C:C,ROW()-Inputs!$B$3):C144),0)</f>
        <v>417.15760803222656</v>
      </c>
      <c r="E145" s="3">
        <f>IF(A145&gt;=Inputs!$B$4+1,AVERAGE(INDEX(C:C,ROW()-Inputs!$B$4):D144),0)</f>
        <v>424.7359670003255</v>
      </c>
      <c r="F145">
        <f>IF(A145&gt;Inputs!$B$4,IF(D145&gt;E145,1,0),0)</f>
        <v>0</v>
      </c>
      <c r="G145">
        <f t="shared" si="10"/>
        <v>0</v>
      </c>
      <c r="H145">
        <f t="shared" si="8"/>
        <v>3.4331998377443718E-3</v>
      </c>
      <c r="I145">
        <f>IF(A145&gt;Inputs!$B$4,G145*Backtest!H145,0)</f>
        <v>0</v>
      </c>
      <c r="J145">
        <f t="shared" si="11"/>
        <v>1.1758716561586902</v>
      </c>
      <c r="K145">
        <f t="shared" si="9"/>
        <v>0</v>
      </c>
      <c r="L145">
        <f>(Inputs!$B$6*Backtest!J145)-(Backtest!K145*Inputs!$B$5)</f>
        <v>11758.716561586902</v>
      </c>
      <c r="M145">
        <f>IF(A145&gt;Inputs!$B$4,M144*(1+H144),Inputs!$B$6)</f>
        <v>11517.132121920007</v>
      </c>
      <c r="N145">
        <f>MAX($L$2:L145)</f>
        <v>12087.673916748739</v>
      </c>
    </row>
    <row r="146" spans="1:14" x14ac:dyDescent="0.3">
      <c r="A146">
        <v>145</v>
      </c>
      <c r="B146" s="5">
        <v>45503</v>
      </c>
      <c r="C146">
        <v>418.23052978515619</v>
      </c>
      <c r="D146" s="3">
        <f>IF(A146&gt;=Inputs!$B$3+1,AVERAGE(INDEX(C:C,ROW()-Inputs!$B$3):C145),0)</f>
        <v>421.27642822265619</v>
      </c>
      <c r="E146" s="3">
        <f>IF(A146&gt;=Inputs!$B$4+1,AVERAGE(INDEX(C:C,ROW()-Inputs!$B$4):D145),0)</f>
        <v>420.74241638183594</v>
      </c>
      <c r="F146">
        <f>IF(A146&gt;Inputs!$B$4,IF(D146&gt;E146,1,0),0)</f>
        <v>1</v>
      </c>
      <c r="G146">
        <f t="shared" si="10"/>
        <v>0</v>
      </c>
      <c r="H146">
        <f t="shared" si="8"/>
        <v>-8.9285236478164887E-3</v>
      </c>
      <c r="I146">
        <f>IF(A146&gt;Inputs!$B$4,G146*Backtest!H146,0)</f>
        <v>0</v>
      </c>
      <c r="J146">
        <f t="shared" si="11"/>
        <v>1.1758716561586902</v>
      </c>
      <c r="K146">
        <f t="shared" si="9"/>
        <v>0</v>
      </c>
      <c r="L146">
        <f>(Inputs!$B$6*Backtest!J146)-(Backtest!K146*Inputs!$B$5)</f>
        <v>11758.716561586902</v>
      </c>
      <c r="M146">
        <f>IF(A146&gt;Inputs!$B$4,M145*(1+H145),Inputs!$B$6)</f>
        <v>11556.672738052264</v>
      </c>
      <c r="N146">
        <f>MAX($L$2:L146)</f>
        <v>12087.673916748739</v>
      </c>
    </row>
    <row r="147" spans="1:14" x14ac:dyDescent="0.3">
      <c r="A147">
        <v>146</v>
      </c>
      <c r="B147" s="5">
        <v>45504</v>
      </c>
      <c r="C147">
        <v>413.71127319335938</v>
      </c>
      <c r="D147" s="3">
        <f>IF(A147&gt;=Inputs!$B$3+1,AVERAGE(INDEX(C:C,ROW()-Inputs!$B$3):C146),0)</f>
        <v>420.11444091796869</v>
      </c>
      <c r="E147" s="3">
        <f>IF(A147&gt;=Inputs!$B$4+1,AVERAGE(INDEX(C:C,ROW()-Inputs!$B$4):D146),0)</f>
        <v>419.69498443603516</v>
      </c>
      <c r="F147">
        <f>IF(A147&gt;Inputs!$B$4,IF(D147&gt;E147,1,0),0)</f>
        <v>1</v>
      </c>
      <c r="G147">
        <f t="shared" si="10"/>
        <v>1</v>
      </c>
      <c r="H147">
        <f t="shared" si="8"/>
        <v>-1.0805659247588473E-2</v>
      </c>
      <c r="I147">
        <f>IF(A147&gt;Inputs!$B$4,G147*Backtest!H147,0)</f>
        <v>-1.0805659247588473E-2</v>
      </c>
      <c r="J147">
        <f t="shared" si="11"/>
        <v>1.1631655877233418</v>
      </c>
      <c r="K147">
        <f t="shared" si="9"/>
        <v>1</v>
      </c>
      <c r="L147">
        <f>(Inputs!$B$6*Backtest!J147)-(Backtest!K147*Inputs!$B$5)</f>
        <v>11631.650877233418</v>
      </c>
      <c r="M147">
        <f>IF(A147&gt;Inputs!$B$4,M146*(1+H146),Inputs!$B$6)</f>
        <v>11453.488712220489</v>
      </c>
      <c r="N147">
        <f>MAX($L$2:L147)</f>
        <v>12087.673916748739</v>
      </c>
    </row>
    <row r="148" spans="1:14" x14ac:dyDescent="0.3">
      <c r="A148">
        <v>147</v>
      </c>
      <c r="B148" s="5">
        <v>45505</v>
      </c>
      <c r="C148">
        <v>412.4849853515625</v>
      </c>
      <c r="D148" s="3">
        <f>IF(A148&gt;=Inputs!$B$3+1,AVERAGE(INDEX(C:C,ROW()-Inputs!$B$3):C147),0)</f>
        <v>415.97090148925781</v>
      </c>
      <c r="E148" s="3">
        <f>IF(A148&gt;=Inputs!$B$4+1,AVERAGE(INDEX(C:C,ROW()-Inputs!$B$4):D147),0)</f>
        <v>418.74810536702472</v>
      </c>
      <c r="F148">
        <f>IF(A148&gt;Inputs!$B$4,IF(D148&gt;E148,1,0),0)</f>
        <v>0</v>
      </c>
      <c r="G148">
        <f t="shared" si="10"/>
        <v>1</v>
      </c>
      <c r="H148">
        <f t="shared" si="8"/>
        <v>-2.9641151238916086E-3</v>
      </c>
      <c r="I148">
        <f>IF(A148&gt;Inputs!$B$4,G148*Backtest!H148,0)</f>
        <v>-2.9641151238916086E-3</v>
      </c>
      <c r="J148">
        <f t="shared" si="11"/>
        <v>1.1597178310131808</v>
      </c>
      <c r="K148">
        <f t="shared" si="9"/>
        <v>0</v>
      </c>
      <c r="L148">
        <f>(Inputs!$B$6*Backtest!J148)-(Backtest!K148*Inputs!$B$5)</f>
        <v>11597.178310131809</v>
      </c>
      <c r="M148">
        <f>IF(A148&gt;Inputs!$B$4,M147*(1+H147),Inputs!$B$6)</f>
        <v>11329.726216000134</v>
      </c>
      <c r="N148">
        <f>MAX($L$2:L148)</f>
        <v>12087.673916748739</v>
      </c>
    </row>
    <row r="149" spans="1:14" x14ac:dyDescent="0.3">
      <c r="A149">
        <v>148</v>
      </c>
      <c r="B149" s="5">
        <v>45506</v>
      </c>
      <c r="C149">
        <v>403.96054077148438</v>
      </c>
      <c r="D149" s="3">
        <f>IF(A149&gt;=Inputs!$B$3+1,AVERAGE(INDEX(C:C,ROW()-Inputs!$B$3):C148),0)</f>
        <v>413.09812927246094</v>
      </c>
      <c r="E149" s="3">
        <f>IF(A149&gt;=Inputs!$B$4+1,AVERAGE(INDEX(C:C,ROW()-Inputs!$B$4):D148),0)</f>
        <v>416.96475982666016</v>
      </c>
      <c r="F149">
        <f>IF(A149&gt;Inputs!$B$4,IF(D149&gt;E149,1,0),0)</f>
        <v>0</v>
      </c>
      <c r="G149">
        <f t="shared" si="10"/>
        <v>0</v>
      </c>
      <c r="H149">
        <f t="shared" si="8"/>
        <v>-2.0666072421551829E-2</v>
      </c>
      <c r="I149">
        <f>IF(A149&gt;Inputs!$B$4,G149*Backtest!H149,0)</f>
        <v>0</v>
      </c>
      <c r="J149">
        <f t="shared" si="11"/>
        <v>1.1597178310131808</v>
      </c>
      <c r="K149">
        <f t="shared" si="9"/>
        <v>1</v>
      </c>
      <c r="L149">
        <f>(Inputs!$B$6*Backtest!J149)-(Backtest!K149*Inputs!$B$5)</f>
        <v>11597.17331013181</v>
      </c>
      <c r="M149">
        <f>IF(A149&gt;Inputs!$B$4,M148*(1+H148),Inputs!$B$6)</f>
        <v>11296.143603173736</v>
      </c>
      <c r="N149">
        <f>MAX($L$2:L149)</f>
        <v>12087.673916748739</v>
      </c>
    </row>
    <row r="150" spans="1:14" x14ac:dyDescent="0.3">
      <c r="A150">
        <v>149</v>
      </c>
      <c r="B150" s="5">
        <v>45509</v>
      </c>
      <c r="C150">
        <v>390.76846313476563</v>
      </c>
      <c r="D150" s="3">
        <f>IF(A150&gt;=Inputs!$B$3+1,AVERAGE(INDEX(C:C,ROW()-Inputs!$B$3):C149),0)</f>
        <v>408.22276306152344</v>
      </c>
      <c r="E150" s="3">
        <f>IF(A150&gt;=Inputs!$B$4+1,AVERAGE(INDEX(C:C,ROW()-Inputs!$B$4):D149),0)</f>
        <v>413.22337849934894</v>
      </c>
      <c r="F150">
        <f>IF(A150&gt;Inputs!$B$4,IF(D150&gt;E150,1,0),0)</f>
        <v>0</v>
      </c>
      <c r="G150">
        <f t="shared" si="10"/>
        <v>0</v>
      </c>
      <c r="H150">
        <f t="shared" si="8"/>
        <v>-3.2656847155230762E-2</v>
      </c>
      <c r="I150">
        <f>IF(A150&gt;Inputs!$B$4,G150*Backtest!H150,0)</f>
        <v>0</v>
      </c>
      <c r="J150">
        <f t="shared" si="11"/>
        <v>1.1597178310131808</v>
      </c>
      <c r="K150">
        <f t="shared" si="9"/>
        <v>0</v>
      </c>
      <c r="L150">
        <f>(Inputs!$B$6*Backtest!J150)-(Backtest!K150*Inputs!$B$5)</f>
        <v>11597.178310131809</v>
      </c>
      <c r="M150">
        <f>IF(A150&gt;Inputs!$B$4,M149*(1+H149),Inputs!$B$6)</f>
        <v>11062.696681386298</v>
      </c>
      <c r="N150">
        <f>MAX($L$2:L150)</f>
        <v>12087.673916748739</v>
      </c>
    </row>
    <row r="151" spans="1:14" x14ac:dyDescent="0.3">
      <c r="A151">
        <v>150</v>
      </c>
      <c r="B151" s="5">
        <v>45510</v>
      </c>
      <c r="C151">
        <v>395.17904663085938</v>
      </c>
      <c r="D151" s="3">
        <f>IF(A151&gt;=Inputs!$B$3+1,AVERAGE(INDEX(C:C,ROW()-Inputs!$B$3):C150),0)</f>
        <v>397.364501953125</v>
      </c>
      <c r="E151" s="3">
        <f>IF(A151&gt;=Inputs!$B$4+1,AVERAGE(INDEX(C:C,ROW()-Inputs!$B$4):D150),0)</f>
        <v>407.4176305135091</v>
      </c>
      <c r="F151">
        <f>IF(A151&gt;Inputs!$B$4,IF(D151&gt;E151,1,0),0)</f>
        <v>0</v>
      </c>
      <c r="G151">
        <f t="shared" si="10"/>
        <v>0</v>
      </c>
      <c r="H151">
        <f t="shared" si="8"/>
        <v>1.1286948441826095E-2</v>
      </c>
      <c r="I151">
        <f>IF(A151&gt;Inputs!$B$4,G151*Backtest!H151,0)</f>
        <v>0</v>
      </c>
      <c r="J151">
        <f t="shared" si="11"/>
        <v>1.1597178310131808</v>
      </c>
      <c r="K151">
        <f t="shared" si="9"/>
        <v>0</v>
      </c>
      <c r="L151">
        <f>(Inputs!$B$6*Backtest!J151)-(Backtest!K151*Inputs!$B$5)</f>
        <v>11597.178310131809</v>
      </c>
      <c r="M151">
        <f>IF(A151&gt;Inputs!$B$4,M150*(1+H150),Inputs!$B$6)</f>
        <v>10701.423886737588</v>
      </c>
      <c r="N151">
        <f>MAX($L$2:L151)</f>
        <v>12087.673916748739</v>
      </c>
    </row>
    <row r="152" spans="1:14" x14ac:dyDescent="0.3">
      <c r="A152">
        <v>151</v>
      </c>
      <c r="B152" s="5">
        <v>45511</v>
      </c>
      <c r="C152">
        <v>394.0120849609375</v>
      </c>
      <c r="D152" s="3">
        <f>IF(A152&gt;=Inputs!$B$3+1,AVERAGE(INDEX(C:C,ROW()-Inputs!$B$3):C151),0)</f>
        <v>392.9737548828125</v>
      </c>
      <c r="E152" s="3">
        <f>IF(A152&gt;=Inputs!$B$4+1,AVERAGE(INDEX(C:C,ROW()-Inputs!$B$4):D151),0)</f>
        <v>401.43224080403644</v>
      </c>
      <c r="F152">
        <f>IF(A152&gt;Inputs!$B$4,IF(D152&gt;E152,1,0),0)</f>
        <v>0</v>
      </c>
      <c r="G152">
        <f t="shared" si="10"/>
        <v>0</v>
      </c>
      <c r="H152">
        <f t="shared" si="8"/>
        <v>-2.9529948003845785E-3</v>
      </c>
      <c r="I152">
        <f>IF(A152&gt;Inputs!$B$4,G152*Backtest!H152,0)</f>
        <v>0</v>
      </c>
      <c r="J152">
        <f t="shared" si="11"/>
        <v>1.1597178310131808</v>
      </c>
      <c r="K152">
        <f t="shared" si="9"/>
        <v>0</v>
      </c>
      <c r="L152">
        <f>(Inputs!$B$6*Backtest!J152)-(Backtest!K152*Inputs!$B$5)</f>
        <v>11597.178310131809</v>
      </c>
      <c r="M152">
        <f>IF(A152&gt;Inputs!$B$4,M151*(1+H151),Inputs!$B$6)</f>
        <v>10822.210306401321</v>
      </c>
      <c r="N152">
        <f>MAX($L$2:L152)</f>
        <v>12087.673916748739</v>
      </c>
    </row>
    <row r="153" spans="1:14" x14ac:dyDescent="0.3">
      <c r="A153">
        <v>152</v>
      </c>
      <c r="B153" s="5">
        <v>45512</v>
      </c>
      <c r="C153">
        <v>398.22488403320313</v>
      </c>
      <c r="D153" s="3">
        <f>IF(A153&gt;=Inputs!$B$3+1,AVERAGE(INDEX(C:C,ROW()-Inputs!$B$3):C152),0)</f>
        <v>394.59556579589844</v>
      </c>
      <c r="E153" s="3">
        <f>IF(A153&gt;=Inputs!$B$4+1,AVERAGE(INDEX(C:C,ROW()-Inputs!$B$4):D152),0)</f>
        <v>396.42010243733722</v>
      </c>
      <c r="F153">
        <f>IF(A153&gt;Inputs!$B$4,IF(D153&gt;E153,1,0),0)</f>
        <v>0</v>
      </c>
      <c r="G153">
        <f t="shared" si="10"/>
        <v>0</v>
      </c>
      <c r="H153">
        <f t="shared" si="8"/>
        <v>1.0692055480184814E-2</v>
      </c>
      <c r="I153">
        <f>IF(A153&gt;Inputs!$B$4,G153*Backtest!H153,0)</f>
        <v>0</v>
      </c>
      <c r="J153">
        <f t="shared" si="11"/>
        <v>1.1597178310131808</v>
      </c>
      <c r="K153">
        <f t="shared" si="9"/>
        <v>0</v>
      </c>
      <c r="L153">
        <f>(Inputs!$B$6*Backtest!J153)-(Backtest!K153*Inputs!$B$5)</f>
        <v>11597.178310131809</v>
      </c>
      <c r="M153">
        <f>IF(A153&gt;Inputs!$B$4,M152*(1+H152),Inputs!$B$6)</f>
        <v>10790.252375637849</v>
      </c>
      <c r="N153">
        <f>MAX($L$2:L153)</f>
        <v>12087.673916748739</v>
      </c>
    </row>
    <row r="154" spans="1:14" x14ac:dyDescent="0.3">
      <c r="A154">
        <v>153</v>
      </c>
      <c r="B154" s="5">
        <v>45513</v>
      </c>
      <c r="C154">
        <v>401.51797485351563</v>
      </c>
      <c r="D154" s="3">
        <f>IF(A154&gt;=Inputs!$B$3+1,AVERAGE(INDEX(C:C,ROW()-Inputs!$B$3):C153),0)</f>
        <v>396.11848449707031</v>
      </c>
      <c r="E154" s="3">
        <f>IF(A154&gt;=Inputs!$B$4+1,AVERAGE(INDEX(C:C,ROW()-Inputs!$B$4):D153),0)</f>
        <v>395.39163970947266</v>
      </c>
      <c r="F154">
        <f>IF(A154&gt;Inputs!$B$4,IF(D154&gt;E154,1,0),0)</f>
        <v>1</v>
      </c>
      <c r="G154">
        <f t="shared" si="10"/>
        <v>0</v>
      </c>
      <c r="H154">
        <f t="shared" si="8"/>
        <v>8.269425021762089E-3</v>
      </c>
      <c r="I154">
        <f>IF(A154&gt;Inputs!$B$4,G154*Backtest!H154,0)</f>
        <v>0</v>
      </c>
      <c r="J154">
        <f t="shared" si="11"/>
        <v>1.1597178310131808</v>
      </c>
      <c r="K154">
        <f t="shared" si="9"/>
        <v>0</v>
      </c>
      <c r="L154">
        <f>(Inputs!$B$6*Backtest!J154)-(Backtest!K154*Inputs!$B$5)</f>
        <v>11597.178310131809</v>
      </c>
      <c r="M154">
        <f>IF(A154&gt;Inputs!$B$4,M153*(1+H153),Inputs!$B$6)</f>
        <v>10905.622352683364</v>
      </c>
      <c r="N154">
        <f>MAX($L$2:L154)</f>
        <v>12087.673916748739</v>
      </c>
    </row>
    <row r="155" spans="1:14" x14ac:dyDescent="0.3">
      <c r="A155">
        <v>154</v>
      </c>
      <c r="B155" s="5">
        <v>45516</v>
      </c>
      <c r="C155">
        <v>402.29922485351563</v>
      </c>
      <c r="D155" s="3">
        <f>IF(A155&gt;=Inputs!$B$3+1,AVERAGE(INDEX(C:C,ROW()-Inputs!$B$3):C154),0)</f>
        <v>399.87142944335938</v>
      </c>
      <c r="E155" s="3">
        <f>IF(A155&gt;=Inputs!$B$4+1,AVERAGE(INDEX(C:C,ROW()-Inputs!$B$4):D154),0)</f>
        <v>396.24045817057294</v>
      </c>
      <c r="F155">
        <f>IF(A155&gt;Inputs!$B$4,IF(D155&gt;E155,1,0),0)</f>
        <v>1</v>
      </c>
      <c r="G155">
        <f t="shared" si="10"/>
        <v>1</v>
      </c>
      <c r="H155">
        <f t="shared" si="8"/>
        <v>1.9457410350931514E-3</v>
      </c>
      <c r="I155">
        <f>IF(A155&gt;Inputs!$B$4,G155*Backtest!H155,0)</f>
        <v>1.9457410350931514E-3</v>
      </c>
      <c r="J155">
        <f t="shared" si="11"/>
        <v>1.1619743415861123</v>
      </c>
      <c r="K155">
        <f t="shared" si="9"/>
        <v>1</v>
      </c>
      <c r="L155">
        <f>(Inputs!$B$6*Backtest!J155)-(Backtest!K155*Inputs!$B$5)</f>
        <v>11619.738415861124</v>
      </c>
      <c r="M155">
        <f>IF(A155&gt;Inputs!$B$4,M154*(1+H154),Inputs!$B$6)</f>
        <v>10995.805579044532</v>
      </c>
      <c r="N155">
        <f>MAX($L$2:L155)</f>
        <v>12087.673916748739</v>
      </c>
    </row>
    <row r="156" spans="1:14" x14ac:dyDescent="0.3">
      <c r="A156">
        <v>155</v>
      </c>
      <c r="B156" s="5">
        <v>45517</v>
      </c>
      <c r="C156">
        <v>409.41940307617188</v>
      </c>
      <c r="D156" s="3">
        <f>IF(A156&gt;=Inputs!$B$3+1,AVERAGE(INDEX(C:C,ROW()-Inputs!$B$3):C155),0)</f>
        <v>401.90859985351563</v>
      </c>
      <c r="E156" s="3">
        <f>IF(A156&gt;=Inputs!$B$4+1,AVERAGE(INDEX(C:C,ROW()-Inputs!$B$4):D155),0)</f>
        <v>398.77126057942706</v>
      </c>
      <c r="F156">
        <f>IF(A156&gt;Inputs!$B$4,IF(D156&gt;E156,1,0),0)</f>
        <v>1</v>
      </c>
      <c r="G156">
        <f t="shared" si="10"/>
        <v>1</v>
      </c>
      <c r="H156">
        <f t="shared" si="8"/>
        <v>1.7698712258888527E-2</v>
      </c>
      <c r="I156">
        <f>IF(A156&gt;Inputs!$B$4,G156*Backtest!H156,0)</f>
        <v>1.7698712258888527E-2</v>
      </c>
      <c r="J156">
        <f t="shared" si="11"/>
        <v>1.1825397911100564</v>
      </c>
      <c r="K156">
        <f t="shared" si="9"/>
        <v>0</v>
      </c>
      <c r="L156">
        <f>(Inputs!$B$6*Backtest!J156)-(Backtest!K156*Inputs!$B$5)</f>
        <v>11825.397911100563</v>
      </c>
      <c r="M156">
        <f>IF(A156&gt;Inputs!$B$4,M155*(1+H155),Inputs!$B$6)</f>
        <v>11017.200569173585</v>
      </c>
      <c r="N156">
        <f>MAX($L$2:L156)</f>
        <v>12087.673916748739</v>
      </c>
    </row>
    <row r="157" spans="1:14" x14ac:dyDescent="0.3">
      <c r="A157">
        <v>156</v>
      </c>
      <c r="B157" s="5">
        <v>45518</v>
      </c>
      <c r="C157">
        <v>412.23776245117188</v>
      </c>
      <c r="D157" s="3">
        <f>IF(A157&gt;=Inputs!$B$3+1,AVERAGE(INDEX(C:C,ROW()-Inputs!$B$3):C156),0)</f>
        <v>405.85931396484375</v>
      </c>
      <c r="E157" s="3">
        <f>IF(A157&gt;=Inputs!$B$4+1,AVERAGE(INDEX(C:C,ROW()-Inputs!$B$4):D156),0)</f>
        <v>401.85585276285809</v>
      </c>
      <c r="F157">
        <f>IF(A157&gt;Inputs!$B$4,IF(D157&gt;E157,1,0),0)</f>
        <v>1</v>
      </c>
      <c r="G157">
        <f t="shared" si="10"/>
        <v>1</v>
      </c>
      <c r="H157">
        <f t="shared" si="8"/>
        <v>6.8837953302267607E-3</v>
      </c>
      <c r="I157">
        <f>IF(A157&gt;Inputs!$B$4,G157*Backtest!H157,0)</f>
        <v>6.8837953302267607E-3</v>
      </c>
      <c r="J157">
        <f t="shared" si="11"/>
        <v>1.1906801530019071</v>
      </c>
      <c r="K157">
        <f t="shared" si="9"/>
        <v>0</v>
      </c>
      <c r="L157">
        <f>(Inputs!$B$6*Backtest!J157)-(Backtest!K157*Inputs!$B$5)</f>
        <v>11906.801530019071</v>
      </c>
      <c r="M157">
        <f>IF(A157&gt;Inputs!$B$4,M156*(1+H156),Inputs!$B$6)</f>
        <v>11212.190831945851</v>
      </c>
      <c r="N157">
        <f>MAX($L$2:L157)</f>
        <v>12087.673916748739</v>
      </c>
    </row>
    <row r="158" spans="1:14" x14ac:dyDescent="0.3">
      <c r="A158">
        <v>157</v>
      </c>
      <c r="B158" s="5">
        <v>45519</v>
      </c>
      <c r="C158">
        <v>417.11199951171881</v>
      </c>
      <c r="D158" s="3">
        <f>IF(A158&gt;=Inputs!$B$3+1,AVERAGE(INDEX(C:C,ROW()-Inputs!$B$3):C157),0)</f>
        <v>410.82858276367188</v>
      </c>
      <c r="E158" s="3">
        <f>IF(A158&gt;=Inputs!$B$4+1,AVERAGE(INDEX(C:C,ROW()-Inputs!$B$4):D157),0)</f>
        <v>405.26595560709637</v>
      </c>
      <c r="F158">
        <f>IF(A158&gt;Inputs!$B$4,IF(D158&gt;E158,1,0),0)</f>
        <v>1</v>
      </c>
      <c r="G158">
        <f t="shared" si="10"/>
        <v>1</v>
      </c>
      <c r="H158">
        <f t="shared" si="8"/>
        <v>1.1823849012678078E-2</v>
      </c>
      <c r="I158">
        <f>IF(A158&gt;Inputs!$B$4,G158*Backtest!H158,0)</f>
        <v>1.1823849012678078E-2</v>
      </c>
      <c r="J158">
        <f t="shared" si="11"/>
        <v>1.204758575353394</v>
      </c>
      <c r="K158">
        <f t="shared" si="9"/>
        <v>0</v>
      </c>
      <c r="L158">
        <f>(Inputs!$B$6*Backtest!J158)-(Backtest!K158*Inputs!$B$5)</f>
        <v>12047.58575353394</v>
      </c>
      <c r="M158">
        <f>IF(A158&gt;Inputs!$B$4,M157*(1+H157),Inputs!$B$6)</f>
        <v>11289.373258836411</v>
      </c>
      <c r="N158">
        <f>MAX($L$2:L158)</f>
        <v>12087.673916748739</v>
      </c>
    </row>
    <row r="159" spans="1:14" x14ac:dyDescent="0.3">
      <c r="A159">
        <v>158</v>
      </c>
      <c r="B159" s="5">
        <v>45520</v>
      </c>
      <c r="C159">
        <v>414.5758056640625</v>
      </c>
      <c r="D159" s="3">
        <f>IF(A159&gt;=Inputs!$B$3+1,AVERAGE(INDEX(C:C,ROW()-Inputs!$B$3):C158),0)</f>
        <v>414.67488098144531</v>
      </c>
      <c r="E159" s="3">
        <f>IF(A159&gt;=Inputs!$B$4+1,AVERAGE(INDEX(C:C,ROW()-Inputs!$B$4):D158),0)</f>
        <v>409.56094360351563</v>
      </c>
      <c r="F159">
        <f>IF(A159&gt;Inputs!$B$4,IF(D159&gt;E159,1,0),0)</f>
        <v>1</v>
      </c>
      <c r="G159">
        <f t="shared" si="10"/>
        <v>1</v>
      </c>
      <c r="H159">
        <f t="shared" si="8"/>
        <v>-6.0803665457365152E-3</v>
      </c>
      <c r="I159">
        <f>IF(A159&gt;Inputs!$B$4,G159*Backtest!H159,0)</f>
        <v>-6.0803665457365152E-3</v>
      </c>
      <c r="J159">
        <f t="shared" si="11"/>
        <v>1.197433201616126</v>
      </c>
      <c r="K159">
        <f t="shared" si="9"/>
        <v>0</v>
      </c>
      <c r="L159">
        <f>(Inputs!$B$6*Backtest!J159)-(Backtest!K159*Inputs!$B$5)</f>
        <v>11974.332016161259</v>
      </c>
      <c r="M159">
        <f>IF(A159&gt;Inputs!$B$4,M158*(1+H158),Inputs!$B$6)</f>
        <v>11422.857103696659</v>
      </c>
      <c r="N159">
        <f>MAX($L$2:L159)</f>
        <v>12087.673916748739</v>
      </c>
    </row>
    <row r="160" spans="1:14" x14ac:dyDescent="0.3">
      <c r="A160">
        <v>159</v>
      </c>
      <c r="B160" s="5">
        <v>45523</v>
      </c>
      <c r="C160">
        <v>417.6072998046875</v>
      </c>
      <c r="D160" s="3">
        <f>IF(A160&gt;=Inputs!$B$3+1,AVERAGE(INDEX(C:C,ROW()-Inputs!$B$3):C159),0)</f>
        <v>415.84390258789063</v>
      </c>
      <c r="E160" s="3">
        <f>IF(A160&gt;=Inputs!$B$4+1,AVERAGE(INDEX(C:C,ROW()-Inputs!$B$4):D159),0)</f>
        <v>412.54805755615234</v>
      </c>
      <c r="F160">
        <f>IF(A160&gt;Inputs!$B$4,IF(D160&gt;E160,1,0),0)</f>
        <v>1</v>
      </c>
      <c r="G160">
        <f t="shared" si="10"/>
        <v>1</v>
      </c>
      <c r="H160">
        <f t="shared" si="8"/>
        <v>7.3122794413176262E-3</v>
      </c>
      <c r="I160">
        <f>IF(A160&gt;Inputs!$B$4,G160*Backtest!H160,0)</f>
        <v>7.3122794413176262E-3</v>
      </c>
      <c r="J160">
        <f t="shared" si="11"/>
        <v>1.2061891677986547</v>
      </c>
      <c r="K160">
        <f t="shared" si="9"/>
        <v>0</v>
      </c>
      <c r="L160">
        <f>(Inputs!$B$6*Backtest!J160)-(Backtest!K160*Inputs!$B$5)</f>
        <v>12061.891677986547</v>
      </c>
      <c r="M160">
        <f>IF(A160&gt;Inputs!$B$4,M159*(1+H159),Inputs!$B$6)</f>
        <v>11353.401945506614</v>
      </c>
      <c r="N160">
        <f>MAX($L$2:L160)</f>
        <v>12087.673916748739</v>
      </c>
    </row>
    <row r="161" spans="1:14" x14ac:dyDescent="0.3">
      <c r="A161">
        <v>160</v>
      </c>
      <c r="B161" s="5">
        <v>45524</v>
      </c>
      <c r="C161">
        <v>420.846923828125</v>
      </c>
      <c r="D161" s="3">
        <f>IF(A161&gt;=Inputs!$B$3+1,AVERAGE(INDEX(C:C,ROW()-Inputs!$B$3):C160),0)</f>
        <v>416.091552734375</v>
      </c>
      <c r="E161" s="3">
        <f>IF(A161&gt;=Inputs!$B$4+1,AVERAGE(INDEX(C:C,ROW()-Inputs!$B$4):D160),0)</f>
        <v>415.10707855224609</v>
      </c>
      <c r="F161">
        <f>IF(A161&gt;Inputs!$B$4,IF(D161&gt;E161,1,0),0)</f>
        <v>1</v>
      </c>
      <c r="G161">
        <f t="shared" si="10"/>
        <v>1</v>
      </c>
      <c r="H161">
        <f t="shared" si="8"/>
        <v>7.757584757145386E-3</v>
      </c>
      <c r="I161">
        <f>IF(A161&gt;Inputs!$B$4,G161*Backtest!H161,0)</f>
        <v>7.757584757145386E-3</v>
      </c>
      <c r="J161">
        <f t="shared" si="11"/>
        <v>1.2155462825010035</v>
      </c>
      <c r="K161">
        <f t="shared" si="9"/>
        <v>0</v>
      </c>
      <c r="L161">
        <f>(Inputs!$B$6*Backtest!J161)-(Backtest!K161*Inputs!$B$5)</f>
        <v>12155.462825010034</v>
      </c>
      <c r="M161">
        <f>IF(A161&gt;Inputs!$B$4,M160*(1+H160),Inputs!$B$6)</f>
        <v>11436.421193141758</v>
      </c>
      <c r="N161">
        <f>MAX($L$2:L161)</f>
        <v>12155.462825010034</v>
      </c>
    </row>
    <row r="162" spans="1:14" x14ac:dyDescent="0.3">
      <c r="A162">
        <v>161</v>
      </c>
      <c r="B162" s="5">
        <v>45525</v>
      </c>
      <c r="C162">
        <v>420.19305419921881</v>
      </c>
      <c r="D162" s="3">
        <f>IF(A162&gt;=Inputs!$B$3+1,AVERAGE(INDEX(C:C,ROW()-Inputs!$B$3):C161),0)</f>
        <v>419.22711181640625</v>
      </c>
      <c r="E162" s="3">
        <f>IF(A162&gt;=Inputs!$B$4+1,AVERAGE(INDEX(C:C,ROW()-Inputs!$B$4):D161),0)</f>
        <v>416.60672760009766</v>
      </c>
      <c r="F162">
        <f>IF(A162&gt;Inputs!$B$4,IF(D162&gt;E162,1,0),0)</f>
        <v>1</v>
      </c>
      <c r="G162">
        <f t="shared" si="10"/>
        <v>1</v>
      </c>
      <c r="H162">
        <f t="shared" si="8"/>
        <v>-1.5536994376920132E-3</v>
      </c>
      <c r="I162">
        <f>IF(A162&gt;Inputs!$B$4,G162*Backtest!H162,0)</f>
        <v>-1.5536994376920132E-3</v>
      </c>
      <c r="J162">
        <f t="shared" si="11"/>
        <v>1.2136576889253932</v>
      </c>
      <c r="K162">
        <f t="shared" si="9"/>
        <v>0</v>
      </c>
      <c r="L162">
        <f>(Inputs!$B$6*Backtest!J162)-(Backtest!K162*Inputs!$B$5)</f>
        <v>12136.576889253931</v>
      </c>
      <c r="M162">
        <f>IF(A162&gt;Inputs!$B$4,M161*(1+H161),Inputs!$B$6)</f>
        <v>11525.140199865969</v>
      </c>
      <c r="N162">
        <f>MAX($L$2:L162)</f>
        <v>12155.462825010034</v>
      </c>
    </row>
    <row r="163" spans="1:14" x14ac:dyDescent="0.3">
      <c r="A163">
        <v>162</v>
      </c>
      <c r="B163" s="5">
        <v>45526</v>
      </c>
      <c r="C163">
        <v>411.68295288085938</v>
      </c>
      <c r="D163" s="3">
        <f>IF(A163&gt;=Inputs!$B$3+1,AVERAGE(INDEX(C:C,ROW()-Inputs!$B$3):C162),0)</f>
        <v>420.51998901367188</v>
      </c>
      <c r="E163" s="3">
        <f>IF(A163&gt;=Inputs!$B$4+1,AVERAGE(INDEX(C:C,ROW()-Inputs!$B$4):D162),0)</f>
        <v>418.3016408284505</v>
      </c>
      <c r="F163">
        <f>IF(A163&gt;Inputs!$B$4,IF(D163&gt;E163,1,0),0)</f>
        <v>1</v>
      </c>
      <c r="G163">
        <f t="shared" si="10"/>
        <v>1</v>
      </c>
      <c r="H163">
        <f t="shared" si="8"/>
        <v>-2.0252836721867062E-2</v>
      </c>
      <c r="I163">
        <f>IF(A163&gt;Inputs!$B$4,G163*Backtest!H163,0)</f>
        <v>-2.0252836721867062E-2</v>
      </c>
      <c r="J163">
        <f t="shared" si="11"/>
        <v>1.1890776779153487</v>
      </c>
      <c r="K163">
        <f t="shared" si="9"/>
        <v>0</v>
      </c>
      <c r="L163">
        <f>(Inputs!$B$6*Backtest!J163)-(Backtest!K163*Inputs!$B$5)</f>
        <v>11890.776779153486</v>
      </c>
      <c r="M163">
        <f>IF(A163&gt;Inputs!$B$4,M162*(1+H162),Inputs!$B$6)</f>
        <v>11507.233596018115</v>
      </c>
      <c r="N163">
        <f>MAX($L$2:L163)</f>
        <v>12155.462825010034</v>
      </c>
    </row>
    <row r="164" spans="1:14" x14ac:dyDescent="0.3">
      <c r="A164">
        <v>163</v>
      </c>
      <c r="B164" s="5">
        <v>45527</v>
      </c>
      <c r="C164">
        <v>412.91143798828119</v>
      </c>
      <c r="D164" s="3">
        <f>IF(A164&gt;=Inputs!$B$3+1,AVERAGE(INDEX(C:C,ROW()-Inputs!$B$3):C163),0)</f>
        <v>415.93800354003906</v>
      </c>
      <c r="E164" s="3">
        <f>IF(A164&gt;=Inputs!$B$4+1,AVERAGE(INDEX(C:C,ROW()-Inputs!$B$4):D163),0)</f>
        <v>418.09359741210938</v>
      </c>
      <c r="F164">
        <f>IF(A164&gt;Inputs!$B$4,IF(D164&gt;E164,1,0),0)</f>
        <v>0</v>
      </c>
      <c r="G164">
        <f t="shared" si="10"/>
        <v>1</v>
      </c>
      <c r="H164">
        <f t="shared" si="8"/>
        <v>2.9840562958101113E-3</v>
      </c>
      <c r="I164">
        <f>IF(A164&gt;Inputs!$B$4,G164*Backtest!H164,0)</f>
        <v>2.9840562958101113E-3</v>
      </c>
      <c r="J164">
        <f t="shared" si="11"/>
        <v>1.1926259526463392</v>
      </c>
      <c r="K164">
        <f t="shared" si="9"/>
        <v>0</v>
      </c>
      <c r="L164">
        <f>(Inputs!$B$6*Backtest!J164)-(Backtest!K164*Inputs!$B$5)</f>
        <v>11926.259526463393</v>
      </c>
      <c r="M164">
        <f>IF(A164&gt;Inputs!$B$4,M163*(1+H163),Inputs!$B$6)</f>
        <v>11274.179472877577</v>
      </c>
      <c r="N164">
        <f>MAX($L$2:L164)</f>
        <v>12155.462825010034</v>
      </c>
    </row>
    <row r="165" spans="1:14" x14ac:dyDescent="0.3">
      <c r="A165">
        <v>164</v>
      </c>
      <c r="B165" s="5">
        <v>45530</v>
      </c>
      <c r="C165">
        <v>409.64218139648438</v>
      </c>
      <c r="D165" s="3">
        <f>IF(A165&gt;=Inputs!$B$3+1,AVERAGE(INDEX(C:C,ROW()-Inputs!$B$3):C164),0)</f>
        <v>412.29719543457031</v>
      </c>
      <c r="E165" s="3">
        <f>IF(A165&gt;=Inputs!$B$4+1,AVERAGE(INDEX(C:C,ROW()-Inputs!$B$4):D164),0)</f>
        <v>416.74542490641278</v>
      </c>
      <c r="F165">
        <f>IF(A165&gt;Inputs!$B$4,IF(D165&gt;E165,1,0),0)</f>
        <v>0</v>
      </c>
      <c r="G165">
        <f t="shared" si="10"/>
        <v>0</v>
      </c>
      <c r="H165">
        <f t="shared" si="8"/>
        <v>-7.9175733366088075E-3</v>
      </c>
      <c r="I165">
        <f>IF(A165&gt;Inputs!$B$4,G165*Backtest!H165,0)</f>
        <v>0</v>
      </c>
      <c r="J165">
        <f t="shared" si="11"/>
        <v>1.1926259526463392</v>
      </c>
      <c r="K165">
        <f t="shared" si="9"/>
        <v>1</v>
      </c>
      <c r="L165">
        <f>(Inputs!$B$6*Backtest!J165)-(Backtest!K165*Inputs!$B$5)</f>
        <v>11926.254526463394</v>
      </c>
      <c r="M165">
        <f>IF(A165&gt;Inputs!$B$4,M164*(1+H164),Inputs!$B$6)</f>
        <v>11307.822259113711</v>
      </c>
      <c r="N165">
        <f>MAX($L$2:L165)</f>
        <v>12155.462825010034</v>
      </c>
    </row>
    <row r="166" spans="1:14" x14ac:dyDescent="0.3">
      <c r="A166">
        <v>165</v>
      </c>
      <c r="B166" s="5">
        <v>45531</v>
      </c>
      <c r="C166">
        <v>409.98892211914063</v>
      </c>
      <c r="D166" s="3">
        <f>IF(A166&gt;=Inputs!$B$3+1,AVERAGE(INDEX(C:C,ROW()-Inputs!$B$3):C165),0)</f>
        <v>411.27680969238281</v>
      </c>
      <c r="E166" s="3">
        <f>IF(A166&gt;=Inputs!$B$4+1,AVERAGE(INDEX(C:C,ROW()-Inputs!$B$4):D165),0)</f>
        <v>413.83196004231769</v>
      </c>
      <c r="F166">
        <f>IF(A166&gt;Inputs!$B$4,IF(D166&gt;E166,1,0),0)</f>
        <v>0</v>
      </c>
      <c r="G166">
        <f t="shared" si="10"/>
        <v>0</v>
      </c>
      <c r="H166">
        <f t="shared" si="8"/>
        <v>8.4644779859877062E-4</v>
      </c>
      <c r="I166">
        <f>IF(A166&gt;Inputs!$B$4,G166*Backtest!H166,0)</f>
        <v>0</v>
      </c>
      <c r="J166">
        <f t="shared" si="11"/>
        <v>1.1926259526463392</v>
      </c>
      <c r="K166">
        <f t="shared" si="9"/>
        <v>0</v>
      </c>
      <c r="L166">
        <f>(Inputs!$B$6*Backtest!J166)-(Backtest!K166*Inputs!$B$5)</f>
        <v>11926.259526463393</v>
      </c>
      <c r="M166">
        <f>IF(A166&gt;Inputs!$B$4,M165*(1+H165),Inputs!$B$6)</f>
        <v>11218.29174709984</v>
      </c>
      <c r="N166">
        <f>MAX($L$2:L166)</f>
        <v>12155.462825010034</v>
      </c>
    </row>
    <row r="167" spans="1:14" x14ac:dyDescent="0.3">
      <c r="A167">
        <v>166</v>
      </c>
      <c r="B167" s="5">
        <v>45532</v>
      </c>
      <c r="C167">
        <v>406.77902221679688</v>
      </c>
      <c r="D167" s="3">
        <f>IF(A167&gt;=Inputs!$B$3+1,AVERAGE(INDEX(C:C,ROW()-Inputs!$B$3):C166),0)</f>
        <v>409.8155517578125</v>
      </c>
      <c r="E167" s="3">
        <f>IF(A167&gt;=Inputs!$B$4+1,AVERAGE(INDEX(C:C,ROW()-Inputs!$B$4):D166),0)</f>
        <v>412.00909169514972</v>
      </c>
      <c r="F167">
        <f>IF(A167&gt;Inputs!$B$4,IF(D167&gt;E167,1,0),0)</f>
        <v>0</v>
      </c>
      <c r="G167">
        <f t="shared" si="10"/>
        <v>0</v>
      </c>
      <c r="H167">
        <f t="shared" si="8"/>
        <v>-7.8292356919120731E-3</v>
      </c>
      <c r="I167">
        <f>IF(A167&gt;Inputs!$B$4,G167*Backtest!H167,0)</f>
        <v>0</v>
      </c>
      <c r="J167">
        <f t="shared" si="11"/>
        <v>1.1926259526463392</v>
      </c>
      <c r="K167">
        <f t="shared" si="9"/>
        <v>0</v>
      </c>
      <c r="L167">
        <f>(Inputs!$B$6*Backtest!J167)-(Backtest!K167*Inputs!$B$5)</f>
        <v>11926.259526463393</v>
      </c>
      <c r="M167">
        <f>IF(A167&gt;Inputs!$B$4,M166*(1+H166),Inputs!$B$6)</f>
        <v>11227.787445453212</v>
      </c>
      <c r="N167">
        <f>MAX($L$2:L167)</f>
        <v>12155.462825010034</v>
      </c>
    </row>
    <row r="168" spans="1:14" x14ac:dyDescent="0.3">
      <c r="A168">
        <v>167</v>
      </c>
      <c r="B168" s="5">
        <v>45533</v>
      </c>
      <c r="C168">
        <v>409.27557373046881</v>
      </c>
      <c r="D168" s="3">
        <f>IF(A168&gt;=Inputs!$B$3+1,AVERAGE(INDEX(C:C,ROW()-Inputs!$B$3):C167),0)</f>
        <v>408.38397216796875</v>
      </c>
      <c r="E168" s="3">
        <f>IF(A168&gt;=Inputs!$B$4+1,AVERAGE(INDEX(C:C,ROW()-Inputs!$B$4):D167),0)</f>
        <v>409.96661376953125</v>
      </c>
      <c r="F168">
        <f>IF(A168&gt;Inputs!$B$4,IF(D168&gt;E168,1,0),0)</f>
        <v>0</v>
      </c>
      <c r="G168">
        <f t="shared" si="10"/>
        <v>0</v>
      </c>
      <c r="H168">
        <f t="shared" si="8"/>
        <v>6.1373654424621282E-3</v>
      </c>
      <c r="I168">
        <f>IF(A168&gt;Inputs!$B$4,G168*Backtest!H168,0)</f>
        <v>0</v>
      </c>
      <c r="J168">
        <f t="shared" si="11"/>
        <v>1.1926259526463392</v>
      </c>
      <c r="K168">
        <f t="shared" si="9"/>
        <v>0</v>
      </c>
      <c r="L168">
        <f>(Inputs!$B$6*Backtest!J168)-(Backtest!K168*Inputs!$B$5)</f>
        <v>11926.259526463393</v>
      </c>
      <c r="M168">
        <f>IF(A168&gt;Inputs!$B$4,M167*(1+H167),Inputs!$B$6)</f>
        <v>11139.882451244068</v>
      </c>
      <c r="N168">
        <f>MAX($L$2:L168)</f>
        <v>12155.462825010034</v>
      </c>
    </row>
    <row r="169" spans="1:14" x14ac:dyDescent="0.3">
      <c r="A169">
        <v>168</v>
      </c>
      <c r="B169" s="5">
        <v>45534</v>
      </c>
      <c r="C169">
        <v>413.2581787109375</v>
      </c>
      <c r="D169" s="3">
        <f>IF(A169&gt;=Inputs!$B$3+1,AVERAGE(INDEX(C:C,ROW()-Inputs!$B$3):C168),0)</f>
        <v>408.02729797363281</v>
      </c>
      <c r="E169" s="3">
        <f>IF(A169&gt;=Inputs!$B$4+1,AVERAGE(INDEX(C:C,ROW()-Inputs!$B$4):D168),0)</f>
        <v>409.25330861409503</v>
      </c>
      <c r="F169">
        <f>IF(A169&gt;Inputs!$B$4,IF(D169&gt;E169,1,0),0)</f>
        <v>0</v>
      </c>
      <c r="G169">
        <f t="shared" si="10"/>
        <v>0</v>
      </c>
      <c r="H169">
        <f t="shared" si="8"/>
        <v>9.7308640830138238E-3</v>
      </c>
      <c r="I169">
        <f>IF(A169&gt;Inputs!$B$4,G169*Backtest!H169,0)</f>
        <v>0</v>
      </c>
      <c r="J169">
        <f t="shared" si="11"/>
        <v>1.1926259526463392</v>
      </c>
      <c r="K169">
        <f t="shared" si="9"/>
        <v>0</v>
      </c>
      <c r="L169">
        <f>(Inputs!$B$6*Backtest!J169)-(Backtest!K169*Inputs!$B$5)</f>
        <v>11926.259526463393</v>
      </c>
      <c r="M169">
        <f>IF(A169&gt;Inputs!$B$4,M168*(1+H168),Inputs!$B$6)</f>
        <v>11208.251980833424</v>
      </c>
      <c r="N169">
        <f>MAX($L$2:L169)</f>
        <v>12155.462825010034</v>
      </c>
    </row>
    <row r="170" spans="1:14" x14ac:dyDescent="0.3">
      <c r="A170">
        <v>169</v>
      </c>
      <c r="B170" s="5">
        <v>45538</v>
      </c>
      <c r="C170">
        <v>405.62985229492188</v>
      </c>
      <c r="D170" s="3">
        <f>IF(A170&gt;=Inputs!$B$3+1,AVERAGE(INDEX(C:C,ROW()-Inputs!$B$3):C169),0)</f>
        <v>411.26687622070313</v>
      </c>
      <c r="E170" s="3">
        <f>IF(A170&gt;=Inputs!$B$4+1,AVERAGE(INDEX(C:C,ROW()-Inputs!$B$4):D169),0)</f>
        <v>409.25659942626953</v>
      </c>
      <c r="F170">
        <f>IF(A170&gt;Inputs!$B$4,IF(D170&gt;E170,1,0),0)</f>
        <v>1</v>
      </c>
      <c r="G170">
        <f t="shared" si="10"/>
        <v>0</v>
      </c>
      <c r="H170">
        <f t="shared" si="8"/>
        <v>-1.8458984743654483E-2</v>
      </c>
      <c r="I170">
        <f>IF(A170&gt;Inputs!$B$4,G170*Backtest!H170,0)</f>
        <v>0</v>
      </c>
      <c r="J170">
        <f t="shared" si="11"/>
        <v>1.1926259526463392</v>
      </c>
      <c r="K170">
        <f t="shared" si="9"/>
        <v>0</v>
      </c>
      <c r="L170">
        <f>(Inputs!$B$6*Backtest!J170)-(Backtest!K170*Inputs!$B$5)</f>
        <v>11926.259526463393</v>
      </c>
      <c r="M170">
        <f>IF(A170&gt;Inputs!$B$4,M169*(1+H169),Inputs!$B$6)</f>
        <v>11317.317957467085</v>
      </c>
      <c r="N170">
        <f>MAX($L$2:L170)</f>
        <v>12155.462825010034</v>
      </c>
    </row>
    <row r="171" spans="1:14" x14ac:dyDescent="0.3">
      <c r="A171">
        <v>170</v>
      </c>
      <c r="B171" s="5">
        <v>45539</v>
      </c>
      <c r="C171">
        <v>405.0948486328125</v>
      </c>
      <c r="D171" s="3">
        <f>IF(A171&gt;=Inputs!$B$3+1,AVERAGE(INDEX(C:C,ROW()-Inputs!$B$3):C170),0)</f>
        <v>409.44401550292969</v>
      </c>
      <c r="E171" s="3">
        <f>IF(A171&gt;=Inputs!$B$4+1,AVERAGE(INDEX(C:C,ROW()-Inputs!$B$4):D170),0)</f>
        <v>409.30695851643878</v>
      </c>
      <c r="F171">
        <f>IF(A171&gt;Inputs!$B$4,IF(D171&gt;E171,1,0),0)</f>
        <v>1</v>
      </c>
      <c r="G171">
        <f t="shared" si="10"/>
        <v>1</v>
      </c>
      <c r="H171">
        <f t="shared" si="8"/>
        <v>-1.318945484614864E-3</v>
      </c>
      <c r="I171">
        <f>IF(A171&gt;Inputs!$B$4,G171*Backtest!H171,0)</f>
        <v>-1.318945484614864E-3</v>
      </c>
      <c r="J171">
        <f t="shared" si="11"/>
        <v>1.1910529440312618</v>
      </c>
      <c r="K171">
        <f t="shared" si="9"/>
        <v>1</v>
      </c>
      <c r="L171">
        <f>(Inputs!$B$6*Backtest!J171)-(Backtest!K171*Inputs!$B$5)</f>
        <v>11910.52444031262</v>
      </c>
      <c r="M171">
        <f>IF(A171&gt;Inputs!$B$4,M170*(1+H170),Inputs!$B$6)</f>
        <v>11108.411757951113</v>
      </c>
      <c r="N171">
        <f>MAX($L$2:L171)</f>
        <v>12155.462825010034</v>
      </c>
    </row>
    <row r="172" spans="1:14" x14ac:dyDescent="0.3">
      <c r="A172">
        <v>171</v>
      </c>
      <c r="B172" s="5">
        <v>45540</v>
      </c>
      <c r="C172">
        <v>404.58966064453119</v>
      </c>
      <c r="D172" s="3">
        <f>IF(A172&gt;=Inputs!$B$3+1,AVERAGE(INDEX(C:C,ROW()-Inputs!$B$3):C171),0)</f>
        <v>405.36235046386719</v>
      </c>
      <c r="E172" s="3">
        <f>IF(A172&gt;=Inputs!$B$4+1,AVERAGE(INDEX(C:C,ROW()-Inputs!$B$4):D171),0)</f>
        <v>408.78684488932294</v>
      </c>
      <c r="F172">
        <f>IF(A172&gt;Inputs!$B$4,IF(D172&gt;E172,1,0),0)</f>
        <v>0</v>
      </c>
      <c r="G172">
        <f t="shared" si="10"/>
        <v>1</v>
      </c>
      <c r="H172">
        <f t="shared" si="8"/>
        <v>-1.2470856886634962E-3</v>
      </c>
      <c r="I172">
        <f>IF(A172&gt;Inputs!$B$4,G172*Backtest!H172,0)</f>
        <v>-1.2470856886634962E-3</v>
      </c>
      <c r="J172">
        <f t="shared" si="11"/>
        <v>1.1895675989503198</v>
      </c>
      <c r="K172">
        <f t="shared" si="9"/>
        <v>0</v>
      </c>
      <c r="L172">
        <f>(Inputs!$B$6*Backtest!J172)-(Backtest!K172*Inputs!$B$5)</f>
        <v>11895.675989503199</v>
      </c>
      <c r="M172">
        <f>IF(A172&gt;Inputs!$B$4,M171*(1+H171),Inputs!$B$6)</f>
        <v>11093.760368421721</v>
      </c>
      <c r="N172">
        <f>MAX($L$2:L172)</f>
        <v>12155.462825010034</v>
      </c>
    </row>
    <row r="173" spans="1:14" x14ac:dyDescent="0.3">
      <c r="A173">
        <v>172</v>
      </c>
      <c r="B173" s="5">
        <v>45541</v>
      </c>
      <c r="C173">
        <v>397.96188354492188</v>
      </c>
      <c r="D173" s="3">
        <f>IF(A173&gt;=Inputs!$B$3+1,AVERAGE(INDEX(C:C,ROW()-Inputs!$B$3):C172),0)</f>
        <v>404.84225463867188</v>
      </c>
      <c r="E173" s="3">
        <f>IF(A173&gt;=Inputs!$B$4+1,AVERAGE(INDEX(C:C,ROW()-Inputs!$B$4):D172),0)</f>
        <v>406.89793395996094</v>
      </c>
      <c r="F173">
        <f>IF(A173&gt;Inputs!$B$4,IF(D173&gt;E173,1,0),0)</f>
        <v>0</v>
      </c>
      <c r="G173">
        <f t="shared" si="10"/>
        <v>0</v>
      </c>
      <c r="H173">
        <f t="shared" si="8"/>
        <v>-1.6381479173370184E-2</v>
      </c>
      <c r="I173">
        <f>IF(A173&gt;Inputs!$B$4,G173*Backtest!H173,0)</f>
        <v>0</v>
      </c>
      <c r="J173">
        <f t="shared" si="11"/>
        <v>1.1895675989503198</v>
      </c>
      <c r="K173">
        <f t="shared" si="9"/>
        <v>1</v>
      </c>
      <c r="L173">
        <f>(Inputs!$B$6*Backtest!J173)-(Backtest!K173*Inputs!$B$5)</f>
        <v>11895.6709895032</v>
      </c>
      <c r="M173">
        <f>IF(A173&gt;Inputs!$B$4,M172*(1+H172),Inputs!$B$6)</f>
        <v>11079.9254986328</v>
      </c>
      <c r="N173">
        <f>MAX($L$2:L173)</f>
        <v>12155.462825010034</v>
      </c>
    </row>
    <row r="174" spans="1:14" x14ac:dyDescent="0.3">
      <c r="A174">
        <v>173</v>
      </c>
      <c r="B174" s="5">
        <v>45544</v>
      </c>
      <c r="C174">
        <v>401.9444580078125</v>
      </c>
      <c r="D174" s="3">
        <f>IF(A174&gt;=Inputs!$B$3+1,AVERAGE(INDEX(C:C,ROW()-Inputs!$B$3):C173),0)</f>
        <v>401.27577209472656</v>
      </c>
      <c r="E174" s="3">
        <f>IF(A174&gt;=Inputs!$B$4+1,AVERAGE(INDEX(C:C,ROW()-Inputs!$B$4):D173),0)</f>
        <v>404.54916890462238</v>
      </c>
      <c r="F174">
        <f>IF(A174&gt;Inputs!$B$4,IF(D174&gt;E174,1,0),0)</f>
        <v>0</v>
      </c>
      <c r="G174">
        <f t="shared" si="10"/>
        <v>0</v>
      </c>
      <c r="H174">
        <f t="shared" si="8"/>
        <v>1.0007426910876749E-2</v>
      </c>
      <c r="I174">
        <f>IF(A174&gt;Inputs!$B$4,G174*Backtest!H174,0)</f>
        <v>0</v>
      </c>
      <c r="J174">
        <f t="shared" si="11"/>
        <v>1.1895675989503198</v>
      </c>
      <c r="K174">
        <f t="shared" si="9"/>
        <v>0</v>
      </c>
      <c r="L174">
        <f>(Inputs!$B$6*Backtest!J174)-(Backtest!K174*Inputs!$B$5)</f>
        <v>11895.675989503199</v>
      </c>
      <c r="M174">
        <f>IF(A174&gt;Inputs!$B$4,M173*(1+H173),Inputs!$B$6)</f>
        <v>10898.419929834454</v>
      </c>
      <c r="N174">
        <f>MAX($L$2:L174)</f>
        <v>12155.462825010034</v>
      </c>
    </row>
    <row r="175" spans="1:14" x14ac:dyDescent="0.3">
      <c r="A175">
        <v>174</v>
      </c>
      <c r="B175" s="5">
        <v>45545</v>
      </c>
      <c r="C175">
        <v>410.3455810546875</v>
      </c>
      <c r="D175" s="3">
        <f>IF(A175&gt;=Inputs!$B$3+1,AVERAGE(INDEX(C:C,ROW()-Inputs!$B$3):C174),0)</f>
        <v>399.95317077636719</v>
      </c>
      <c r="E175" s="3">
        <f>IF(A175&gt;=Inputs!$B$4+1,AVERAGE(INDEX(C:C,ROW()-Inputs!$B$4):D174),0)</f>
        <v>402.66272989908856</v>
      </c>
      <c r="F175">
        <f>IF(A175&gt;Inputs!$B$4,IF(D175&gt;E175,1,0),0)</f>
        <v>0</v>
      </c>
      <c r="G175">
        <f t="shared" si="10"/>
        <v>0</v>
      </c>
      <c r="H175">
        <f t="shared" si="8"/>
        <v>2.0901203834266413E-2</v>
      </c>
      <c r="I175">
        <f>IF(A175&gt;Inputs!$B$4,G175*Backtest!H175,0)</f>
        <v>0</v>
      </c>
      <c r="J175">
        <f t="shared" si="11"/>
        <v>1.1895675989503198</v>
      </c>
      <c r="K175">
        <f t="shared" si="9"/>
        <v>0</v>
      </c>
      <c r="L175">
        <f>(Inputs!$B$6*Backtest!J175)-(Backtest!K175*Inputs!$B$5)</f>
        <v>11895.675989503199</v>
      </c>
      <c r="M175">
        <f>IF(A175&gt;Inputs!$B$4,M174*(1+H174),Inputs!$B$6)</f>
        <v>11007.485070726314</v>
      </c>
      <c r="N175">
        <f>MAX($L$2:L175)</f>
        <v>12155.462825010034</v>
      </c>
    </row>
    <row r="176" spans="1:14" x14ac:dyDescent="0.3">
      <c r="A176">
        <v>175</v>
      </c>
      <c r="B176" s="5">
        <v>45546</v>
      </c>
      <c r="C176">
        <v>419.10330200195313</v>
      </c>
      <c r="D176" s="3">
        <f>IF(A176&gt;=Inputs!$B$3+1,AVERAGE(INDEX(C:C,ROW()-Inputs!$B$3):C175),0)</f>
        <v>406.14501953125</v>
      </c>
      <c r="E176" s="3">
        <f>IF(A176&gt;=Inputs!$B$4+1,AVERAGE(INDEX(C:C,ROW()-Inputs!$B$4):D175),0)</f>
        <v>402.72052001953125</v>
      </c>
      <c r="F176">
        <f>IF(A176&gt;Inputs!$B$4,IF(D176&gt;E176,1,0),0)</f>
        <v>1</v>
      </c>
      <c r="G176">
        <f t="shared" si="10"/>
        <v>0</v>
      </c>
      <c r="H176">
        <f t="shared" si="8"/>
        <v>2.1342305977211096E-2</v>
      </c>
      <c r="I176">
        <f>IF(A176&gt;Inputs!$B$4,G176*Backtest!H176,0)</f>
        <v>0</v>
      </c>
      <c r="J176">
        <f t="shared" si="11"/>
        <v>1.1895675989503198</v>
      </c>
      <c r="K176">
        <f t="shared" si="9"/>
        <v>0</v>
      </c>
      <c r="L176">
        <f>(Inputs!$B$6*Backtest!J176)-(Backtest!K176*Inputs!$B$5)</f>
        <v>11895.675989503199</v>
      </c>
      <c r="M176">
        <f>IF(A176&gt;Inputs!$B$4,M175*(1+H175),Inputs!$B$6)</f>
        <v>11237.554759892209</v>
      </c>
      <c r="N176">
        <f>MAX($L$2:L176)</f>
        <v>12155.462825010034</v>
      </c>
    </row>
    <row r="177" spans="1:14" x14ac:dyDescent="0.3">
      <c r="A177">
        <v>176</v>
      </c>
      <c r="B177" s="5">
        <v>45547</v>
      </c>
      <c r="C177">
        <v>423.02642822265619</v>
      </c>
      <c r="D177" s="3">
        <f>IF(A177&gt;=Inputs!$B$3+1,AVERAGE(INDEX(C:C,ROW()-Inputs!$B$3):C176),0)</f>
        <v>414.72444152832031</v>
      </c>
      <c r="E177" s="3">
        <f>IF(A177&gt;=Inputs!$B$4+1,AVERAGE(INDEX(C:C,ROW()-Inputs!$B$4):D176),0)</f>
        <v>406.46121724446613</v>
      </c>
      <c r="F177">
        <f>IF(A177&gt;Inputs!$B$4,IF(D177&gt;E177,1,0),0)</f>
        <v>1</v>
      </c>
      <c r="G177">
        <f t="shared" si="10"/>
        <v>1</v>
      </c>
      <c r="H177">
        <f t="shared" si="8"/>
        <v>9.3607618979933971E-3</v>
      </c>
      <c r="I177">
        <f>IF(A177&gt;Inputs!$B$4,G177*Backtest!H177,0)</f>
        <v>9.3607618979933971E-3</v>
      </c>
      <c r="J177">
        <f t="shared" si="11"/>
        <v>1.2007028580056616</v>
      </c>
      <c r="K177">
        <f t="shared" si="9"/>
        <v>1</v>
      </c>
      <c r="L177">
        <f>(Inputs!$B$6*Backtest!J177)-(Backtest!K177*Inputs!$B$5)</f>
        <v>12007.023580056617</v>
      </c>
      <c r="M177">
        <f>IF(A177&gt;Inputs!$B$4,M176*(1+H176),Inputs!$B$6)</f>
        <v>11477.390092013495</v>
      </c>
      <c r="N177">
        <f>MAX($L$2:L177)</f>
        <v>12155.462825010034</v>
      </c>
    </row>
    <row r="178" spans="1:14" x14ac:dyDescent="0.3">
      <c r="A178">
        <v>177</v>
      </c>
      <c r="B178" s="5">
        <v>45548</v>
      </c>
      <c r="C178">
        <v>426.5830078125</v>
      </c>
      <c r="D178" s="3">
        <f>IF(A178&gt;=Inputs!$B$3+1,AVERAGE(INDEX(C:C,ROW()-Inputs!$B$3):C177),0)</f>
        <v>421.06486511230469</v>
      </c>
      <c r="E178" s="3">
        <f>IF(A178&gt;=Inputs!$B$4+1,AVERAGE(INDEX(C:C,ROW()-Inputs!$B$4):D177),0)</f>
        <v>412.21632385253906</v>
      </c>
      <c r="F178">
        <f>IF(A178&gt;Inputs!$B$4,IF(D178&gt;E178,1,0),0)</f>
        <v>1</v>
      </c>
      <c r="G178">
        <f t="shared" si="10"/>
        <v>1</v>
      </c>
      <c r="H178">
        <f t="shared" si="8"/>
        <v>8.4074642919751419E-3</v>
      </c>
      <c r="I178">
        <f>IF(A178&gt;Inputs!$B$4,G178*Backtest!H178,0)</f>
        <v>8.4074642919751419E-3</v>
      </c>
      <c r="J178">
        <f t="shared" si="11"/>
        <v>1.2107977244096166</v>
      </c>
      <c r="K178">
        <f t="shared" si="9"/>
        <v>0</v>
      </c>
      <c r="L178">
        <f>(Inputs!$B$6*Backtest!J178)-(Backtest!K178*Inputs!$B$5)</f>
        <v>12107.977244096166</v>
      </c>
      <c r="M178">
        <f>IF(A178&gt;Inputs!$B$4,M177*(1+H177),Inputs!$B$6)</f>
        <v>11584.827207875222</v>
      </c>
      <c r="N178">
        <f>MAX($L$2:L178)</f>
        <v>12155.462825010034</v>
      </c>
    </row>
    <row r="179" spans="1:14" x14ac:dyDescent="0.3">
      <c r="A179">
        <v>178</v>
      </c>
      <c r="B179" s="5">
        <v>45551</v>
      </c>
      <c r="C179">
        <v>427.32601928710938</v>
      </c>
      <c r="D179" s="3">
        <f>IF(A179&gt;=Inputs!$B$3+1,AVERAGE(INDEX(C:C,ROW()-Inputs!$B$3):C178),0)</f>
        <v>424.80471801757813</v>
      </c>
      <c r="E179" s="3">
        <f>IF(A179&gt;=Inputs!$B$4+1,AVERAGE(INDEX(C:C,ROW()-Inputs!$B$4):D178),0)</f>
        <v>418.44117736816406</v>
      </c>
      <c r="F179">
        <f>IF(A179&gt;Inputs!$B$4,IF(D179&gt;E179,1,0),0)</f>
        <v>1</v>
      </c>
      <c r="G179">
        <f t="shared" si="10"/>
        <v>1</v>
      </c>
      <c r="H179">
        <f t="shared" si="8"/>
        <v>1.7417746628480835E-3</v>
      </c>
      <c r="I179">
        <f>IF(A179&gt;Inputs!$B$4,G179*Backtest!H179,0)</f>
        <v>1.7417746628480835E-3</v>
      </c>
      <c r="J179">
        <f t="shared" si="11"/>
        <v>1.2129066612078274</v>
      </c>
      <c r="K179">
        <f t="shared" si="9"/>
        <v>0</v>
      </c>
      <c r="L179">
        <f>(Inputs!$B$6*Backtest!J179)-(Backtest!K179*Inputs!$B$5)</f>
        <v>12129.066612078273</v>
      </c>
      <c r="M179">
        <f>IF(A179&gt;Inputs!$B$4,M178*(1+H178),Inputs!$B$6)</f>
        <v>11682.226228954134</v>
      </c>
      <c r="N179">
        <f>MAX($L$2:L179)</f>
        <v>12155.462825010034</v>
      </c>
    </row>
    <row r="180" spans="1:14" x14ac:dyDescent="0.3">
      <c r="A180">
        <v>179</v>
      </c>
      <c r="B180" s="5">
        <v>45552</v>
      </c>
      <c r="C180">
        <v>431.1005859375</v>
      </c>
      <c r="D180" s="3">
        <f>IF(A180&gt;=Inputs!$B$3+1,AVERAGE(INDEX(C:C,ROW()-Inputs!$B$3):C179),0)</f>
        <v>426.95451354980469</v>
      </c>
      <c r="E180" s="3">
        <f>IF(A180&gt;=Inputs!$B$4+1,AVERAGE(INDEX(C:C,ROW()-Inputs!$B$4):D179),0)</f>
        <v>422.92157999674481</v>
      </c>
      <c r="F180">
        <f>IF(A180&gt;Inputs!$B$4,IF(D180&gt;E180,1,0),0)</f>
        <v>1</v>
      </c>
      <c r="G180">
        <f t="shared" si="10"/>
        <v>1</v>
      </c>
      <c r="H180">
        <f t="shared" si="8"/>
        <v>8.8329904569994788E-3</v>
      </c>
      <c r="I180">
        <f>IF(A180&gt;Inputs!$B$4,G180*Backtest!H180,0)</f>
        <v>8.8329904569994788E-3</v>
      </c>
      <c r="J180">
        <f t="shared" si="11"/>
        <v>1.2236202541715073</v>
      </c>
      <c r="K180">
        <f t="shared" si="9"/>
        <v>0</v>
      </c>
      <c r="L180">
        <f>(Inputs!$B$6*Backtest!J180)-(Backtest!K180*Inputs!$B$5)</f>
        <v>12236.202541715073</v>
      </c>
      <c r="M180">
        <f>IF(A180&gt;Inputs!$B$4,M179*(1+H179),Inputs!$B$6)</f>
        <v>11702.574034605386</v>
      </c>
      <c r="N180">
        <f>MAX($L$2:L180)</f>
        <v>12236.202541715073</v>
      </c>
    </row>
    <row r="181" spans="1:14" x14ac:dyDescent="0.3">
      <c r="A181">
        <v>180</v>
      </c>
      <c r="B181" s="5">
        <v>45553</v>
      </c>
      <c r="C181">
        <v>426.80099487304688</v>
      </c>
      <c r="D181" s="3">
        <f>IF(A181&gt;=Inputs!$B$3+1,AVERAGE(INDEX(C:C,ROW()-Inputs!$B$3):C180),0)</f>
        <v>429.21330261230469</v>
      </c>
      <c r="E181" s="3">
        <f>IF(A181&gt;=Inputs!$B$4+1,AVERAGE(INDEX(C:C,ROW()-Inputs!$B$4):D180),0)</f>
        <v>426.30561828613281</v>
      </c>
      <c r="F181">
        <f>IF(A181&gt;Inputs!$B$4,IF(D181&gt;E181,1,0),0)</f>
        <v>1</v>
      </c>
      <c r="G181">
        <f t="shared" si="10"/>
        <v>1</v>
      </c>
      <c r="H181">
        <f t="shared" si="8"/>
        <v>-9.973521736471147E-3</v>
      </c>
      <c r="I181">
        <f>IF(A181&gt;Inputs!$B$4,G181*Backtest!H181,0)</f>
        <v>-9.973521736471147E-3</v>
      </c>
      <c r="J181">
        <f t="shared" si="11"/>
        <v>1.2114164509693415</v>
      </c>
      <c r="K181">
        <f t="shared" si="9"/>
        <v>0</v>
      </c>
      <c r="L181">
        <f>(Inputs!$B$6*Backtest!J181)-(Backtest!K181*Inputs!$B$5)</f>
        <v>12114.164509693415</v>
      </c>
      <c r="M181">
        <f>IF(A181&gt;Inputs!$B$4,M180*(1+H180),Inputs!$B$6)</f>
        <v>11805.942759375386</v>
      </c>
      <c r="N181">
        <f>MAX($L$2:L181)</f>
        <v>12236.202541715073</v>
      </c>
    </row>
    <row r="182" spans="1:14" x14ac:dyDescent="0.3">
      <c r="A182">
        <v>181</v>
      </c>
      <c r="B182" s="5">
        <v>45554</v>
      </c>
      <c r="C182">
        <v>434.60763549804688</v>
      </c>
      <c r="D182" s="3">
        <f>IF(A182&gt;=Inputs!$B$3+1,AVERAGE(INDEX(C:C,ROW()-Inputs!$B$3):C181),0)</f>
        <v>428.95079040527344</v>
      </c>
      <c r="E182" s="3">
        <f>IF(A182&gt;=Inputs!$B$4+1,AVERAGE(INDEX(C:C,ROW()-Inputs!$B$4):D181),0)</f>
        <v>427.70002237955731</v>
      </c>
      <c r="F182">
        <f>IF(A182&gt;Inputs!$B$4,IF(D182&gt;E182,1,0),0)</f>
        <v>1</v>
      </c>
      <c r="G182">
        <f t="shared" si="10"/>
        <v>1</v>
      </c>
      <c r="H182">
        <f t="shared" si="8"/>
        <v>1.8291055360173392E-2</v>
      </c>
      <c r="I182">
        <f>IF(A182&gt;Inputs!$B$4,G182*Backtest!H182,0)</f>
        <v>1.8291055360173392E-2</v>
      </c>
      <c r="J182">
        <f t="shared" si="11"/>
        <v>1.2335745363382464</v>
      </c>
      <c r="K182">
        <f t="shared" si="9"/>
        <v>0</v>
      </c>
      <c r="L182">
        <f>(Inputs!$B$6*Backtest!J182)-(Backtest!K182*Inputs!$B$5)</f>
        <v>12335.745363382464</v>
      </c>
      <c r="M182">
        <f>IF(A182&gt;Inputs!$B$4,M181*(1+H181),Inputs!$B$6)</f>
        <v>11688.195932645222</v>
      </c>
      <c r="N182">
        <f>MAX($L$2:L182)</f>
        <v>12335.745363382464</v>
      </c>
    </row>
    <row r="183" spans="1:14" x14ac:dyDescent="0.3">
      <c r="A183">
        <v>182</v>
      </c>
      <c r="B183" s="5">
        <v>45555</v>
      </c>
      <c r="C183">
        <v>431.219482421875</v>
      </c>
      <c r="D183" s="3">
        <f>IF(A183&gt;=Inputs!$B$3+1,AVERAGE(INDEX(C:C,ROW()-Inputs!$B$3):C182),0)</f>
        <v>430.70431518554688</v>
      </c>
      <c r="E183" s="3">
        <f>IF(A183&gt;=Inputs!$B$4+1,AVERAGE(INDEX(C:C,ROW()-Inputs!$B$4):D182),0)</f>
        <v>429.60463714599609</v>
      </c>
      <c r="F183">
        <f>IF(A183&gt;Inputs!$B$4,IF(D183&gt;E183,1,0),0)</f>
        <v>1</v>
      </c>
      <c r="G183">
        <f t="shared" si="10"/>
        <v>1</v>
      </c>
      <c r="H183">
        <f t="shared" si="8"/>
        <v>-7.795889440113446E-3</v>
      </c>
      <c r="I183">
        <f>IF(A183&gt;Inputs!$B$4,G183*Backtest!H183,0)</f>
        <v>-7.795889440113446E-3</v>
      </c>
      <c r="J183">
        <f t="shared" si="11"/>
        <v>1.2239577256368142</v>
      </c>
      <c r="K183">
        <f t="shared" si="9"/>
        <v>0</v>
      </c>
      <c r="L183">
        <f>(Inputs!$B$6*Backtest!J183)-(Backtest!K183*Inputs!$B$5)</f>
        <v>12239.577256368142</v>
      </c>
      <c r="M183">
        <f>IF(A183&gt;Inputs!$B$4,M182*(1+H182),Inputs!$B$6)</f>
        <v>11901.985371509789</v>
      </c>
      <c r="N183">
        <f>MAX($L$2:L183)</f>
        <v>12335.745363382464</v>
      </c>
    </row>
    <row r="184" spans="1:14" x14ac:dyDescent="0.3">
      <c r="A184">
        <v>183</v>
      </c>
      <c r="B184" s="5">
        <v>45558</v>
      </c>
      <c r="C184">
        <v>429.47586059570313</v>
      </c>
      <c r="D184" s="3">
        <f>IF(A184&gt;=Inputs!$B$3+1,AVERAGE(INDEX(C:C,ROW()-Inputs!$B$3):C183),0)</f>
        <v>432.91355895996094</v>
      </c>
      <c r="E184" s="3">
        <f>IF(A184&gt;=Inputs!$B$4+1,AVERAGE(INDEX(C:C,ROW()-Inputs!$B$4):D183),0)</f>
        <v>430.24942016601563</v>
      </c>
      <c r="F184">
        <f>IF(A184&gt;Inputs!$B$4,IF(D184&gt;E184,1,0),0)</f>
        <v>1</v>
      </c>
      <c r="G184">
        <f t="shared" si="10"/>
        <v>1</v>
      </c>
      <c r="H184">
        <f t="shared" si="8"/>
        <v>-4.0434671837624725E-3</v>
      </c>
      <c r="I184">
        <f>IF(A184&gt;Inputs!$B$4,G184*Backtest!H184,0)</f>
        <v>-4.0434671837624725E-3</v>
      </c>
      <c r="J184">
        <f t="shared" si="11"/>
        <v>1.2190086927388892</v>
      </c>
      <c r="K184">
        <f t="shared" si="9"/>
        <v>0</v>
      </c>
      <c r="L184">
        <f>(Inputs!$B$6*Backtest!J184)-(Backtest!K184*Inputs!$B$5)</f>
        <v>12190.086927388893</v>
      </c>
      <c r="M184">
        <f>IF(A184&gt;Inputs!$B$4,M183*(1+H183),Inputs!$B$6)</f>
        <v>11809.198809435651</v>
      </c>
      <c r="N184">
        <f>MAX($L$2:L184)</f>
        <v>12335.745363382464</v>
      </c>
    </row>
    <row r="185" spans="1:14" x14ac:dyDescent="0.3">
      <c r="A185">
        <v>184</v>
      </c>
      <c r="B185" s="5">
        <v>45559</v>
      </c>
      <c r="C185">
        <v>425.17623901367188</v>
      </c>
      <c r="D185" s="3">
        <f>IF(A185&gt;=Inputs!$B$3+1,AVERAGE(INDEX(C:C,ROW()-Inputs!$B$3):C184),0)</f>
        <v>430.34767150878906</v>
      </c>
      <c r="E185" s="3">
        <f>IF(A185&gt;=Inputs!$B$4+1,AVERAGE(INDEX(C:C,ROW()-Inputs!$B$4):D184),0)</f>
        <v>431.31194051106769</v>
      </c>
      <c r="F185">
        <f>IF(A185&gt;Inputs!$B$4,IF(D185&gt;E185,1,0),0)</f>
        <v>0</v>
      </c>
      <c r="G185">
        <f t="shared" si="10"/>
        <v>1</v>
      </c>
      <c r="H185">
        <f t="shared" si="8"/>
        <v>-1.0011323048674914E-2</v>
      </c>
      <c r="I185">
        <f>IF(A185&gt;Inputs!$B$4,G185*Backtest!H185,0)</f>
        <v>-1.0011323048674914E-2</v>
      </c>
      <c r="J185">
        <f t="shared" si="11"/>
        <v>1.2068048029167373</v>
      </c>
      <c r="K185">
        <f t="shared" si="9"/>
        <v>0</v>
      </c>
      <c r="L185">
        <f>(Inputs!$B$6*Backtest!J185)-(Backtest!K185*Inputs!$B$5)</f>
        <v>12068.048029167374</v>
      </c>
      <c r="M185">
        <f>IF(A185&gt;Inputs!$B$4,M184*(1+H184),Inputs!$B$6)</f>
        <v>11761.448701583171</v>
      </c>
      <c r="N185">
        <f>MAX($L$2:L185)</f>
        <v>12335.745363382464</v>
      </c>
    </row>
    <row r="186" spans="1:14" x14ac:dyDescent="0.3">
      <c r="A186">
        <v>185</v>
      </c>
      <c r="B186" s="5">
        <v>45560</v>
      </c>
      <c r="C186">
        <v>428.0888671875</v>
      </c>
      <c r="D186" s="3">
        <f>IF(A186&gt;=Inputs!$B$3+1,AVERAGE(INDEX(C:C,ROW()-Inputs!$B$3):C185),0)</f>
        <v>427.3260498046875</v>
      </c>
      <c r="E186" s="3">
        <f>IF(A186&gt;=Inputs!$B$4+1,AVERAGE(INDEX(C:C,ROW()-Inputs!$B$4):D185),0)</f>
        <v>429.97285461425781</v>
      </c>
      <c r="F186">
        <f>IF(A186&gt;Inputs!$B$4,IF(D186&gt;E186,1,0),0)</f>
        <v>0</v>
      </c>
      <c r="G186">
        <f t="shared" si="10"/>
        <v>0</v>
      </c>
      <c r="H186">
        <f t="shared" si="8"/>
        <v>6.8504020370114826E-3</v>
      </c>
      <c r="I186">
        <f>IF(A186&gt;Inputs!$B$4,G186*Backtest!H186,0)</f>
        <v>0</v>
      </c>
      <c r="J186">
        <f t="shared" si="11"/>
        <v>1.2068048029167373</v>
      </c>
      <c r="K186">
        <f t="shared" si="9"/>
        <v>1</v>
      </c>
      <c r="L186">
        <f>(Inputs!$B$6*Backtest!J186)-(Backtest!K186*Inputs!$B$5)</f>
        <v>12068.043029167375</v>
      </c>
      <c r="M186">
        <f>IF(A186&gt;Inputs!$B$4,M185*(1+H185),Inputs!$B$6)</f>
        <v>11643.701039111203</v>
      </c>
      <c r="N186">
        <f>MAX($L$2:L186)</f>
        <v>12335.745363382464</v>
      </c>
    </row>
    <row r="187" spans="1:14" x14ac:dyDescent="0.3">
      <c r="A187">
        <v>186</v>
      </c>
      <c r="B187" s="5">
        <v>45561</v>
      </c>
      <c r="C187">
        <v>427.29629516601563</v>
      </c>
      <c r="D187" s="3">
        <f>IF(A187&gt;=Inputs!$B$3+1,AVERAGE(INDEX(C:C,ROW()-Inputs!$B$3):C186),0)</f>
        <v>426.63255310058594</v>
      </c>
      <c r="E187" s="3">
        <f>IF(A187&gt;=Inputs!$B$4+1,AVERAGE(INDEX(C:C,ROW()-Inputs!$B$4):D186),0)</f>
        <v>428.88804117838544</v>
      </c>
      <c r="F187">
        <f>IF(A187&gt;Inputs!$B$4,IF(D187&gt;E187,1,0),0)</f>
        <v>0</v>
      </c>
      <c r="G187">
        <f t="shared" si="10"/>
        <v>0</v>
      </c>
      <c r="H187">
        <f t="shared" si="8"/>
        <v>-1.8514193716167027E-3</v>
      </c>
      <c r="I187">
        <f>IF(A187&gt;Inputs!$B$4,G187*Backtest!H187,0)</f>
        <v>0</v>
      </c>
      <c r="J187">
        <f t="shared" si="11"/>
        <v>1.2068048029167373</v>
      </c>
      <c r="K187">
        <f t="shared" si="9"/>
        <v>0</v>
      </c>
      <c r="L187">
        <f>(Inputs!$B$6*Backtest!J187)-(Backtest!K187*Inputs!$B$5)</f>
        <v>12068.048029167374</v>
      </c>
      <c r="M187">
        <f>IF(A187&gt;Inputs!$B$4,M186*(1+H186),Inputs!$B$6)</f>
        <v>11723.465072427884</v>
      </c>
      <c r="N187">
        <f>MAX($L$2:L187)</f>
        <v>12335.745363382464</v>
      </c>
    </row>
    <row r="188" spans="1:14" x14ac:dyDescent="0.3">
      <c r="A188">
        <v>187</v>
      </c>
      <c r="B188" s="5">
        <v>45562</v>
      </c>
      <c r="C188">
        <v>424.03689575195313</v>
      </c>
      <c r="D188" s="3">
        <f>IF(A188&gt;=Inputs!$B$3+1,AVERAGE(INDEX(C:C,ROW()-Inputs!$B$3):C187),0)</f>
        <v>427.69258117675781</v>
      </c>
      <c r="E188" s="3">
        <f>IF(A188&gt;=Inputs!$B$4+1,AVERAGE(INDEX(C:C,ROW()-Inputs!$B$4):D187),0)</f>
        <v>427.47794596354169</v>
      </c>
      <c r="F188">
        <f>IF(A188&gt;Inputs!$B$4,IF(D188&gt;E188,1,0),0)</f>
        <v>1</v>
      </c>
      <c r="G188">
        <f t="shared" si="10"/>
        <v>0</v>
      </c>
      <c r="H188">
        <f t="shared" si="8"/>
        <v>-7.6279608574564284E-3</v>
      </c>
      <c r="I188">
        <f>IF(A188&gt;Inputs!$B$4,G188*Backtest!H188,0)</f>
        <v>0</v>
      </c>
      <c r="J188">
        <f t="shared" si="11"/>
        <v>1.2068048029167373</v>
      </c>
      <c r="K188">
        <f t="shared" si="9"/>
        <v>0</v>
      </c>
      <c r="L188">
        <f>(Inputs!$B$6*Backtest!J188)-(Backtest!K188*Inputs!$B$5)</f>
        <v>12068.048029167374</v>
      </c>
      <c r="M188">
        <f>IF(A188&gt;Inputs!$B$4,M187*(1+H187),Inputs!$B$6)</f>
        <v>11701.760022090319</v>
      </c>
      <c r="N188">
        <f>MAX($L$2:L188)</f>
        <v>12335.745363382464</v>
      </c>
    </row>
    <row r="189" spans="1:14" x14ac:dyDescent="0.3">
      <c r="A189">
        <v>188</v>
      </c>
      <c r="B189" s="5">
        <v>45565</v>
      </c>
      <c r="C189">
        <v>426.29568481445313</v>
      </c>
      <c r="D189" s="3">
        <f>IF(A189&gt;=Inputs!$B$3+1,AVERAGE(INDEX(C:C,ROW()-Inputs!$B$3):C188),0)</f>
        <v>425.66659545898438</v>
      </c>
      <c r="E189" s="3">
        <f>IF(A189&gt;=Inputs!$B$4+1,AVERAGE(INDEX(C:C,ROW()-Inputs!$B$4):D188),0)</f>
        <v>426.84554036458331</v>
      </c>
      <c r="F189">
        <f>IF(A189&gt;Inputs!$B$4,IF(D189&gt;E189,1,0),0)</f>
        <v>0</v>
      </c>
      <c r="G189">
        <f t="shared" si="10"/>
        <v>1</v>
      </c>
      <c r="H189">
        <f t="shared" si="8"/>
        <v>5.3268691595680373E-3</v>
      </c>
      <c r="I189">
        <f>IF(A189&gt;Inputs!$B$4,G189*Backtest!H189,0)</f>
        <v>5.3268691595680373E-3</v>
      </c>
      <c r="J189">
        <f t="shared" si="11"/>
        <v>1.2132332942030131</v>
      </c>
      <c r="K189">
        <f t="shared" si="9"/>
        <v>1</v>
      </c>
      <c r="L189">
        <f>(Inputs!$B$6*Backtest!J189)-(Backtest!K189*Inputs!$B$5)</f>
        <v>12132.327942030131</v>
      </c>
      <c r="M189">
        <f>IF(A189&gt;Inputs!$B$4,M188*(1+H188),Inputs!$B$6)</f>
        <v>11612.499454678466</v>
      </c>
      <c r="N189">
        <f>MAX($L$2:L189)</f>
        <v>12335.745363382464</v>
      </c>
    </row>
    <row r="190" spans="1:14" x14ac:dyDescent="0.3">
      <c r="A190">
        <v>189</v>
      </c>
      <c r="B190" s="5">
        <v>45566</v>
      </c>
      <c r="C190">
        <v>416.77511596679688</v>
      </c>
      <c r="D190" s="3">
        <f>IF(A190&gt;=Inputs!$B$3+1,AVERAGE(INDEX(C:C,ROW()-Inputs!$B$3):C189),0)</f>
        <v>425.16629028320313</v>
      </c>
      <c r="E190" s="3">
        <f>IF(A190&gt;=Inputs!$B$4+1,AVERAGE(INDEX(C:C,ROW()-Inputs!$B$4):D189),0)</f>
        <v>426.27010091145831</v>
      </c>
      <c r="F190">
        <f>IF(A190&gt;Inputs!$B$4,IF(D190&gt;E190,1,0),0)</f>
        <v>0</v>
      </c>
      <c r="G190">
        <f t="shared" si="10"/>
        <v>0</v>
      </c>
      <c r="H190">
        <f t="shared" si="8"/>
        <v>-2.2333251747082783E-2</v>
      </c>
      <c r="I190">
        <f>IF(A190&gt;Inputs!$B$4,G190*Backtest!H190,0)</f>
        <v>0</v>
      </c>
      <c r="J190">
        <f t="shared" si="11"/>
        <v>1.2132332942030131</v>
      </c>
      <c r="K190">
        <f t="shared" si="9"/>
        <v>1</v>
      </c>
      <c r="L190">
        <f>(Inputs!$B$6*Backtest!J190)-(Backtest!K190*Inputs!$B$5)</f>
        <v>12132.327942030131</v>
      </c>
      <c r="M190">
        <f>IF(A190&gt;Inputs!$B$4,M189*(1+H189),Inputs!$B$6)</f>
        <v>11674.357719889093</v>
      </c>
      <c r="N190">
        <f>MAX($L$2:L190)</f>
        <v>12335.745363382464</v>
      </c>
    </row>
    <row r="191" spans="1:14" x14ac:dyDescent="0.3">
      <c r="A191">
        <v>190</v>
      </c>
      <c r="B191" s="5">
        <v>45567</v>
      </c>
      <c r="C191">
        <v>413.24832153320313</v>
      </c>
      <c r="D191" s="3">
        <f>IF(A191&gt;=Inputs!$B$3+1,AVERAGE(INDEX(C:C,ROW()-Inputs!$B$3):C190),0)</f>
        <v>421.535400390625</v>
      </c>
      <c r="E191" s="3">
        <f>IF(A191&gt;=Inputs!$B$4+1,AVERAGE(INDEX(C:C,ROW()-Inputs!$B$4):D190),0)</f>
        <v>424.27219390869141</v>
      </c>
      <c r="F191">
        <f>IF(A191&gt;Inputs!$B$4,IF(D191&gt;E191,1,0),0)</f>
        <v>0</v>
      </c>
      <c r="G191">
        <f t="shared" si="10"/>
        <v>0</v>
      </c>
      <c r="H191">
        <f t="shared" si="8"/>
        <v>-8.4621041383735607E-3</v>
      </c>
      <c r="I191">
        <f>IF(A191&gt;Inputs!$B$4,G191*Backtest!H191,0)</f>
        <v>0</v>
      </c>
      <c r="J191">
        <f t="shared" si="11"/>
        <v>1.2132332942030131</v>
      </c>
      <c r="K191">
        <f t="shared" si="9"/>
        <v>0</v>
      </c>
      <c r="L191">
        <f>(Inputs!$B$6*Backtest!J191)-(Backtest!K191*Inputs!$B$5)</f>
        <v>12132.332942030131</v>
      </c>
      <c r="M191">
        <f>IF(A191&gt;Inputs!$B$4,M190*(1+H190),Inputs!$B$6)</f>
        <v>11413.63134994531</v>
      </c>
      <c r="N191">
        <f>MAX($L$2:L191)</f>
        <v>12335.745363382464</v>
      </c>
    </row>
    <row r="192" spans="1:14" x14ac:dyDescent="0.3">
      <c r="A192">
        <v>191</v>
      </c>
      <c r="B192" s="5">
        <v>45568</v>
      </c>
      <c r="C192">
        <v>412.66378784179688</v>
      </c>
      <c r="D192" s="3">
        <f>IF(A192&gt;=Inputs!$B$3+1,AVERAGE(INDEX(C:C,ROW()-Inputs!$B$3):C191),0)</f>
        <v>415.01171875</v>
      </c>
      <c r="E192" s="3">
        <f>IF(A192&gt;=Inputs!$B$4+1,AVERAGE(INDEX(C:C,ROW()-Inputs!$B$4):D191),0)</f>
        <v>421.44790140787762</v>
      </c>
      <c r="F192">
        <f>IF(A192&gt;Inputs!$B$4,IF(D192&gt;E192,1,0),0)</f>
        <v>0</v>
      </c>
      <c r="G192">
        <f t="shared" si="10"/>
        <v>0</v>
      </c>
      <c r="H192">
        <f t="shared" si="8"/>
        <v>-1.4144853371396149E-3</v>
      </c>
      <c r="I192">
        <f>IF(A192&gt;Inputs!$B$4,G192*Backtest!H192,0)</f>
        <v>0</v>
      </c>
      <c r="J192">
        <f t="shared" si="11"/>
        <v>1.2132332942030131</v>
      </c>
      <c r="K192">
        <f t="shared" si="9"/>
        <v>0</v>
      </c>
      <c r="L192">
        <f>(Inputs!$B$6*Backtest!J192)-(Backtest!K192*Inputs!$B$5)</f>
        <v>12132.332942030131</v>
      </c>
      <c r="M192">
        <f>IF(A192&gt;Inputs!$B$4,M191*(1+H191),Inputs!$B$6)</f>
        <v>11317.048012865067</v>
      </c>
      <c r="N192">
        <f>MAX($L$2:L192)</f>
        <v>12335.745363382464</v>
      </c>
    </row>
    <row r="193" spans="1:14" x14ac:dyDescent="0.3">
      <c r="A193">
        <v>192</v>
      </c>
      <c r="B193" s="5">
        <v>45569</v>
      </c>
      <c r="C193">
        <v>412.18826293945313</v>
      </c>
      <c r="D193" s="3">
        <f>IF(A193&gt;=Inputs!$B$3+1,AVERAGE(INDEX(C:C,ROW()-Inputs!$B$3):C192),0)</f>
        <v>412.9560546875</v>
      </c>
      <c r="E193" s="3">
        <f>IF(A193&gt;=Inputs!$B$4+1,AVERAGE(INDEX(C:C,ROW()-Inputs!$B$4):D192),0)</f>
        <v>417.40010579427081</v>
      </c>
      <c r="F193">
        <f>IF(A193&gt;Inputs!$B$4,IF(D193&gt;E193,1,0),0)</f>
        <v>0</v>
      </c>
      <c r="G193">
        <f t="shared" si="10"/>
        <v>0</v>
      </c>
      <c r="H193">
        <f t="shared" si="8"/>
        <v>-1.1523300962043015E-3</v>
      </c>
      <c r="I193">
        <f>IF(A193&gt;Inputs!$B$4,G193*Backtest!H193,0)</f>
        <v>0</v>
      </c>
      <c r="J193">
        <f t="shared" si="11"/>
        <v>1.2132332942030131</v>
      </c>
      <c r="K193">
        <f t="shared" si="9"/>
        <v>0</v>
      </c>
      <c r="L193">
        <f>(Inputs!$B$6*Backtest!J193)-(Backtest!K193*Inputs!$B$5)</f>
        <v>12132.332942030131</v>
      </c>
      <c r="M193">
        <f>IF(A193&gt;Inputs!$B$4,M192*(1+H192),Inputs!$B$6)</f>
        <v>11301.040214391165</v>
      </c>
      <c r="N193">
        <f>MAX($L$2:L193)</f>
        <v>12335.745363382464</v>
      </c>
    </row>
    <row r="194" spans="1:14" x14ac:dyDescent="0.3">
      <c r="A194">
        <v>193</v>
      </c>
      <c r="B194" s="5">
        <v>45572</v>
      </c>
      <c r="C194">
        <v>405.72894287109381</v>
      </c>
      <c r="D194" s="3">
        <f>IF(A194&gt;=Inputs!$B$3+1,AVERAGE(INDEX(C:C,ROW()-Inputs!$B$3):C193),0)</f>
        <v>412.426025390625</v>
      </c>
      <c r="E194" s="3">
        <f>IF(A194&gt;=Inputs!$B$4+1,AVERAGE(INDEX(C:C,ROW()-Inputs!$B$4):D193),0)</f>
        <v>414.600591023763</v>
      </c>
      <c r="F194">
        <f>IF(A194&gt;Inputs!$B$4,IF(D194&gt;E194,1,0),0)</f>
        <v>0</v>
      </c>
      <c r="G194">
        <f t="shared" si="10"/>
        <v>0</v>
      </c>
      <c r="H194">
        <f t="shared" si="8"/>
        <v>-1.5670800576163213E-2</v>
      </c>
      <c r="I194">
        <f>IF(A194&gt;Inputs!$B$4,G194*Backtest!H194,0)</f>
        <v>0</v>
      </c>
      <c r="J194">
        <f t="shared" si="11"/>
        <v>1.2132332942030131</v>
      </c>
      <c r="K194">
        <f t="shared" si="9"/>
        <v>0</v>
      </c>
      <c r="L194">
        <f>(Inputs!$B$6*Backtest!J194)-(Backtest!K194*Inputs!$B$5)</f>
        <v>12132.332942030131</v>
      </c>
      <c r="M194">
        <f>IF(A194&gt;Inputs!$B$4,M193*(1+H193),Inputs!$B$6)</f>
        <v>11288.017685633708</v>
      </c>
      <c r="N194">
        <f>MAX($L$2:L194)</f>
        <v>12335.745363382464</v>
      </c>
    </row>
    <row r="195" spans="1:14" x14ac:dyDescent="0.3">
      <c r="A195">
        <v>194</v>
      </c>
      <c r="B195" s="5">
        <v>45573</v>
      </c>
      <c r="C195">
        <v>410.85079956054688</v>
      </c>
      <c r="D195" s="3">
        <f>IF(A195&gt;=Inputs!$B$3+1,AVERAGE(INDEX(C:C,ROW()-Inputs!$B$3):C194),0)</f>
        <v>408.95860290527344</v>
      </c>
      <c r="E195" s="3">
        <f>IF(A195&gt;=Inputs!$B$4+1,AVERAGE(INDEX(C:C,ROW()-Inputs!$B$4):D194),0)</f>
        <v>411.82913208007813</v>
      </c>
      <c r="F195">
        <f>IF(A195&gt;Inputs!$B$4,IF(D195&gt;E195,1,0),0)</f>
        <v>0</v>
      </c>
      <c r="G195">
        <f t="shared" si="10"/>
        <v>0</v>
      </c>
      <c r="H195">
        <f t="shared" ref="H195:H258" si="12">(C195/C194)-1</f>
        <v>1.2623838598274206E-2</v>
      </c>
      <c r="I195">
        <f>IF(A195&gt;Inputs!$B$4,G195*Backtest!H195,0)</f>
        <v>0</v>
      </c>
      <c r="J195">
        <f t="shared" si="11"/>
        <v>1.2132332942030131</v>
      </c>
      <c r="K195">
        <f t="shared" ref="K195:K258" si="13">ABS(G195-G194)</f>
        <v>0</v>
      </c>
      <c r="L195">
        <f>(Inputs!$B$6*Backtest!J195)-(Backtest!K195*Inputs!$B$5)</f>
        <v>12132.332942030131</v>
      </c>
      <c r="M195">
        <f>IF(A195&gt;Inputs!$B$4,M194*(1+H194),Inputs!$B$6)</f>
        <v>11111.125411581937</v>
      </c>
      <c r="N195">
        <f>MAX($L$2:L195)</f>
        <v>12335.745363382464</v>
      </c>
    </row>
    <row r="196" spans="1:14" x14ac:dyDescent="0.3">
      <c r="A196">
        <v>195</v>
      </c>
      <c r="B196" s="5">
        <v>45574</v>
      </c>
      <c r="C196">
        <v>413.5751953125</v>
      </c>
      <c r="D196" s="3">
        <f>IF(A196&gt;=Inputs!$B$3+1,AVERAGE(INDEX(C:C,ROW()-Inputs!$B$3):C195),0)</f>
        <v>408.28987121582031</v>
      </c>
      <c r="E196" s="3">
        <f>IF(A196&gt;=Inputs!$B$4+1,AVERAGE(INDEX(C:C,ROW()-Inputs!$B$4):D195),0)</f>
        <v>410.51811472574872</v>
      </c>
      <c r="F196">
        <f>IF(A196&gt;Inputs!$B$4,IF(D196&gt;E196,1,0),0)</f>
        <v>0</v>
      </c>
      <c r="G196">
        <f t="shared" ref="G196:G259" si="14">F195</f>
        <v>0</v>
      </c>
      <c r="H196">
        <f t="shared" si="12"/>
        <v>6.6311073383991115E-3</v>
      </c>
      <c r="I196">
        <f>IF(A196&gt;Inputs!$B$4,G196*Backtest!H196,0)</f>
        <v>0</v>
      </c>
      <c r="J196">
        <f t="shared" ref="J196:J259" si="15">J195*(1+I196)</f>
        <v>1.2132332942030131</v>
      </c>
      <c r="K196">
        <f t="shared" si="13"/>
        <v>0</v>
      </c>
      <c r="L196">
        <f>(Inputs!$B$6*Backtest!J196)-(Backtest!K196*Inputs!$B$5)</f>
        <v>12132.332942030131</v>
      </c>
      <c r="M196">
        <f>IF(A196&gt;Inputs!$B$4,M195*(1+H195),Inputs!$B$6)</f>
        <v>11251.39046542293</v>
      </c>
      <c r="N196">
        <f>MAX($L$2:L196)</f>
        <v>12335.745363382464</v>
      </c>
    </row>
    <row r="197" spans="1:14" x14ac:dyDescent="0.3">
      <c r="A197">
        <v>196</v>
      </c>
      <c r="B197" s="5">
        <v>45575</v>
      </c>
      <c r="C197">
        <v>411.97027587890619</v>
      </c>
      <c r="D197" s="3">
        <f>IF(A197&gt;=Inputs!$B$3+1,AVERAGE(INDEX(C:C,ROW()-Inputs!$B$3):C196),0)</f>
        <v>412.21299743652344</v>
      </c>
      <c r="E197" s="3">
        <f>IF(A197&gt;=Inputs!$B$4+1,AVERAGE(INDEX(C:C,ROW()-Inputs!$B$4):D196),0)</f>
        <v>409.97157287597656</v>
      </c>
      <c r="F197">
        <f>IF(A197&gt;Inputs!$B$4,IF(D197&gt;E197,1,0),0)</f>
        <v>1</v>
      </c>
      <c r="G197">
        <f t="shared" si="14"/>
        <v>0</v>
      </c>
      <c r="H197">
        <f t="shared" si="12"/>
        <v>-3.8805988651740009E-3</v>
      </c>
      <c r="I197">
        <f>IF(A197&gt;Inputs!$B$4,G197*Backtest!H197,0)</f>
        <v>0</v>
      </c>
      <c r="J197">
        <f t="shared" si="15"/>
        <v>1.2132332942030131</v>
      </c>
      <c r="K197">
        <f t="shared" si="13"/>
        <v>0</v>
      </c>
      <c r="L197">
        <f>(Inputs!$B$6*Backtest!J197)-(Backtest!K197*Inputs!$B$5)</f>
        <v>12132.332942030131</v>
      </c>
      <c r="M197">
        <f>IF(A197&gt;Inputs!$B$4,M196*(1+H196),Inputs!$B$6)</f>
        <v>11325.999643305389</v>
      </c>
      <c r="N197">
        <f>MAX($L$2:L197)</f>
        <v>12335.745363382464</v>
      </c>
    </row>
    <row r="198" spans="1:14" x14ac:dyDescent="0.3">
      <c r="A198">
        <v>197</v>
      </c>
      <c r="B198" s="5">
        <v>45576</v>
      </c>
      <c r="C198">
        <v>412.44583129882813</v>
      </c>
      <c r="D198" s="3">
        <f>IF(A198&gt;=Inputs!$B$3+1,AVERAGE(INDEX(C:C,ROW()-Inputs!$B$3):C197),0)</f>
        <v>412.77273559570313</v>
      </c>
      <c r="E198" s="3">
        <f>IF(A198&gt;=Inputs!$B$4+1,AVERAGE(INDEX(C:C,ROW()-Inputs!$B$4):D197),0)</f>
        <v>410.9762903849284</v>
      </c>
      <c r="F198">
        <f>IF(A198&gt;Inputs!$B$4,IF(D198&gt;E198,1,0),0)</f>
        <v>1</v>
      </c>
      <c r="G198">
        <f t="shared" si="14"/>
        <v>1</v>
      </c>
      <c r="H198">
        <f t="shared" si="12"/>
        <v>1.1543440091821289E-3</v>
      </c>
      <c r="I198">
        <f>IF(A198&gt;Inputs!$B$4,G198*Backtest!H198,0)</f>
        <v>1.1543440091821289E-3</v>
      </c>
      <c r="J198">
        <f t="shared" si="15"/>
        <v>1.2146337827879166</v>
      </c>
      <c r="K198">
        <f t="shared" si="13"/>
        <v>1</v>
      </c>
      <c r="L198">
        <f>(Inputs!$B$6*Backtest!J198)-(Backtest!K198*Inputs!$B$5)</f>
        <v>12146.332827879167</v>
      </c>
      <c r="M198">
        <f>IF(A198&gt;Inputs!$B$4,M197*(1+H197),Inputs!$B$6)</f>
        <v>11282.047981942616</v>
      </c>
      <c r="N198">
        <f>MAX($L$2:L198)</f>
        <v>12335.745363382464</v>
      </c>
    </row>
    <row r="199" spans="1:14" x14ac:dyDescent="0.3">
      <c r="A199">
        <v>198</v>
      </c>
      <c r="B199" s="5">
        <v>45579</v>
      </c>
      <c r="C199">
        <v>415.23959350585938</v>
      </c>
      <c r="D199" s="3">
        <f>IF(A199&gt;=Inputs!$B$3+1,AVERAGE(INDEX(C:C,ROW()-Inputs!$B$3):C198),0)</f>
        <v>412.20805358886719</v>
      </c>
      <c r="E199" s="3">
        <f>IF(A199&gt;=Inputs!$B$4+1,AVERAGE(INDEX(C:C,ROW()-Inputs!$B$4):D198),0)</f>
        <v>411.87781778971356</v>
      </c>
      <c r="F199">
        <f>IF(A199&gt;Inputs!$B$4,IF(D199&gt;E199,1,0),0)</f>
        <v>1</v>
      </c>
      <c r="G199">
        <f t="shared" si="14"/>
        <v>1</v>
      </c>
      <c r="H199">
        <f t="shared" si="12"/>
        <v>6.7736463676537628E-3</v>
      </c>
      <c r="I199">
        <f>IF(A199&gt;Inputs!$B$4,G199*Backtest!H199,0)</f>
        <v>6.7736463676537628E-3</v>
      </c>
      <c r="J199">
        <f t="shared" si="15"/>
        <v>1.2228612824987275</v>
      </c>
      <c r="K199">
        <f t="shared" si="13"/>
        <v>0</v>
      </c>
      <c r="L199">
        <f>(Inputs!$B$6*Backtest!J199)-(Backtest!K199*Inputs!$B$5)</f>
        <v>12228.612824987275</v>
      </c>
      <c r="M199">
        <f>IF(A199&gt;Inputs!$B$4,M198*(1+H198),Inputs!$B$6)</f>
        <v>11295.071346441877</v>
      </c>
      <c r="N199">
        <f>MAX($L$2:L199)</f>
        <v>12335.745363382464</v>
      </c>
    </row>
    <row r="200" spans="1:14" x14ac:dyDescent="0.3">
      <c r="A200">
        <v>199</v>
      </c>
      <c r="B200" s="5">
        <v>45580</v>
      </c>
      <c r="C200">
        <v>414.84329223632813</v>
      </c>
      <c r="D200" s="3">
        <f>IF(A200&gt;=Inputs!$B$3+1,AVERAGE(INDEX(C:C,ROW()-Inputs!$B$3):C199),0)</f>
        <v>413.84271240234375</v>
      </c>
      <c r="E200" s="3">
        <f>IF(A200&gt;=Inputs!$B$4+1,AVERAGE(INDEX(C:C,ROW()-Inputs!$B$4):D199),0)</f>
        <v>412.80824788411456</v>
      </c>
      <c r="F200">
        <f>IF(A200&gt;Inputs!$B$4,IF(D200&gt;E200,1,0),0)</f>
        <v>1</v>
      </c>
      <c r="G200">
        <f t="shared" si="14"/>
        <v>1</v>
      </c>
      <c r="H200">
        <f t="shared" si="12"/>
        <v>-9.5439181554268782E-4</v>
      </c>
      <c r="I200">
        <f>IF(A200&gt;Inputs!$B$4,G200*Backtest!H200,0)</f>
        <v>-9.5439181554268782E-4</v>
      </c>
      <c r="J200">
        <f t="shared" si="15"/>
        <v>1.2216941936991668</v>
      </c>
      <c r="K200">
        <f t="shared" si="13"/>
        <v>0</v>
      </c>
      <c r="L200">
        <f>(Inputs!$B$6*Backtest!J200)-(Backtest!K200*Inputs!$B$5)</f>
        <v>12216.941936991667</v>
      </c>
      <c r="M200">
        <f>IF(A200&gt;Inputs!$B$4,M199*(1+H199),Inputs!$B$6)</f>
        <v>11371.580165440093</v>
      </c>
      <c r="N200">
        <f>MAX($L$2:L200)</f>
        <v>12335.745363382464</v>
      </c>
    </row>
    <row r="201" spans="1:14" x14ac:dyDescent="0.3">
      <c r="A201">
        <v>200</v>
      </c>
      <c r="B201" s="5">
        <v>45581</v>
      </c>
      <c r="C201">
        <v>412.2476806640625</v>
      </c>
      <c r="D201" s="3">
        <f>IF(A201&gt;=Inputs!$B$3+1,AVERAGE(INDEX(C:C,ROW()-Inputs!$B$3):C200),0)</f>
        <v>415.04144287109375</v>
      </c>
      <c r="E201" s="3">
        <f>IF(A201&gt;=Inputs!$B$4+1,AVERAGE(INDEX(C:C,ROW()-Inputs!$B$4):D200),0)</f>
        <v>413.55870310465497</v>
      </c>
      <c r="F201">
        <f>IF(A201&gt;Inputs!$B$4,IF(D201&gt;E201,1,0),0)</f>
        <v>1</v>
      </c>
      <c r="G201">
        <f t="shared" si="14"/>
        <v>1</v>
      </c>
      <c r="H201">
        <f t="shared" si="12"/>
        <v>-6.2568483589869883E-3</v>
      </c>
      <c r="I201">
        <f>IF(A201&gt;Inputs!$B$4,G201*Backtest!H201,0)</f>
        <v>-6.2568483589869883E-3</v>
      </c>
      <c r="J201">
        <f t="shared" si="15"/>
        <v>1.2140502383881362</v>
      </c>
      <c r="K201">
        <f t="shared" si="13"/>
        <v>0</v>
      </c>
      <c r="L201">
        <f>(Inputs!$B$6*Backtest!J201)-(Backtest!K201*Inputs!$B$5)</f>
        <v>12140.502383881361</v>
      </c>
      <c r="M201">
        <f>IF(A201&gt;Inputs!$B$4,M200*(1+H200),Inputs!$B$6)</f>
        <v>11360.72722240041</v>
      </c>
      <c r="N201">
        <f>MAX($L$2:L201)</f>
        <v>12335.745363382464</v>
      </c>
    </row>
    <row r="202" spans="1:14" x14ac:dyDescent="0.3">
      <c r="A202">
        <v>201</v>
      </c>
      <c r="B202" s="5">
        <v>45582</v>
      </c>
      <c r="C202">
        <v>412.84213256835938</v>
      </c>
      <c r="D202" s="3">
        <f>IF(A202&gt;=Inputs!$B$3+1,AVERAGE(INDEX(C:C,ROW()-Inputs!$B$3):C201),0)</f>
        <v>413.54548645019531</v>
      </c>
      <c r="E202" s="3">
        <f>IF(A202&gt;=Inputs!$B$4+1,AVERAGE(INDEX(C:C,ROW()-Inputs!$B$4):D201),0)</f>
        <v>413.90379587809247</v>
      </c>
      <c r="F202">
        <f>IF(A202&gt;Inputs!$B$4,IF(D202&gt;E202,1,0),0)</f>
        <v>0</v>
      </c>
      <c r="G202">
        <f t="shared" si="14"/>
        <v>1</v>
      </c>
      <c r="H202">
        <f t="shared" si="12"/>
        <v>1.4419775590714945E-3</v>
      </c>
      <c r="I202">
        <f>IF(A202&gt;Inputs!$B$4,G202*Backtest!H202,0)</f>
        <v>1.4419775590714945E-3</v>
      </c>
      <c r="J202">
        <f t="shared" si="15"/>
        <v>1.2158008715874773</v>
      </c>
      <c r="K202">
        <f t="shared" si="13"/>
        <v>0</v>
      </c>
      <c r="L202">
        <f>(Inputs!$B$6*Backtest!J202)-(Backtest!K202*Inputs!$B$5)</f>
        <v>12158.008715874774</v>
      </c>
      <c r="M202">
        <f>IF(A202&gt;Inputs!$B$4,M201*(1+H201),Inputs!$B$6)</f>
        <v>11289.644874922034</v>
      </c>
      <c r="N202">
        <f>MAX($L$2:L202)</f>
        <v>12335.745363382464</v>
      </c>
    </row>
    <row r="203" spans="1:14" x14ac:dyDescent="0.3">
      <c r="A203">
        <v>202</v>
      </c>
      <c r="B203" s="5">
        <v>45583</v>
      </c>
      <c r="C203">
        <v>414.26864624023438</v>
      </c>
      <c r="D203" s="3">
        <f>IF(A203&gt;=Inputs!$B$3+1,AVERAGE(INDEX(C:C,ROW()-Inputs!$B$3):C202),0)</f>
        <v>412.54490661621094</v>
      </c>
      <c r="E203" s="3">
        <f>IF(A203&gt;=Inputs!$B$4+1,AVERAGE(INDEX(C:C,ROW()-Inputs!$B$4):D202),0)</f>
        <v>413.72712453206378</v>
      </c>
      <c r="F203">
        <f>IF(A203&gt;Inputs!$B$4,IF(D203&gt;E203,1,0),0)</f>
        <v>0</v>
      </c>
      <c r="G203">
        <f t="shared" si="14"/>
        <v>0</v>
      </c>
      <c r="H203">
        <f t="shared" si="12"/>
        <v>3.4553490531608055E-3</v>
      </c>
      <c r="I203">
        <f>IF(A203&gt;Inputs!$B$4,G203*Backtest!H203,0)</f>
        <v>0</v>
      </c>
      <c r="J203">
        <f t="shared" si="15"/>
        <v>1.2158008715874773</v>
      </c>
      <c r="K203">
        <f t="shared" si="13"/>
        <v>1</v>
      </c>
      <c r="L203">
        <f>(Inputs!$B$6*Backtest!J203)-(Backtest!K203*Inputs!$B$5)</f>
        <v>12158.003715874775</v>
      </c>
      <c r="M203">
        <f>IF(A203&gt;Inputs!$B$4,M202*(1+H202),Inputs!$B$6)</f>
        <v>11305.924289481558</v>
      </c>
      <c r="N203">
        <f>MAX($L$2:L203)</f>
        <v>12335.745363382464</v>
      </c>
    </row>
    <row r="204" spans="1:14" x14ac:dyDescent="0.3">
      <c r="A204">
        <v>203</v>
      </c>
      <c r="B204" s="5">
        <v>45586</v>
      </c>
      <c r="C204">
        <v>414.88290405273438</v>
      </c>
      <c r="D204" s="3">
        <f>IF(A204&gt;=Inputs!$B$3+1,AVERAGE(INDEX(C:C,ROW()-Inputs!$B$3):C203),0)</f>
        <v>413.55538940429688</v>
      </c>
      <c r="E204" s="3">
        <f>IF(A204&gt;=Inputs!$B$4+1,AVERAGE(INDEX(C:C,ROW()-Inputs!$B$4):D203),0)</f>
        <v>413.41504923502606</v>
      </c>
      <c r="F204">
        <f>IF(A204&gt;Inputs!$B$4,IF(D204&gt;E204,1,0),0)</f>
        <v>1</v>
      </c>
      <c r="G204">
        <f t="shared" si="14"/>
        <v>0</v>
      </c>
      <c r="H204">
        <f t="shared" si="12"/>
        <v>1.4827523590665859E-3</v>
      </c>
      <c r="I204">
        <f>IF(A204&gt;Inputs!$B$4,G204*Backtest!H204,0)</f>
        <v>0</v>
      </c>
      <c r="J204">
        <f t="shared" si="15"/>
        <v>1.2158008715874773</v>
      </c>
      <c r="K204">
        <f t="shared" si="13"/>
        <v>0</v>
      </c>
      <c r="L204">
        <f>(Inputs!$B$6*Backtest!J204)-(Backtest!K204*Inputs!$B$5)</f>
        <v>12158.008715874774</v>
      </c>
      <c r="M204">
        <f>IF(A204&gt;Inputs!$B$4,M203*(1+H203),Inputs!$B$6)</f>
        <v>11344.990204270325</v>
      </c>
      <c r="N204">
        <f>MAX($L$2:L204)</f>
        <v>12335.745363382464</v>
      </c>
    </row>
    <row r="205" spans="1:14" x14ac:dyDescent="0.3">
      <c r="A205">
        <v>204</v>
      </c>
      <c r="B205" s="5">
        <v>45587</v>
      </c>
      <c r="C205">
        <v>423.53170776367188</v>
      </c>
      <c r="D205" s="3">
        <f>IF(A205&gt;=Inputs!$B$3+1,AVERAGE(INDEX(C:C,ROW()-Inputs!$B$3):C204),0)</f>
        <v>414.57577514648438</v>
      </c>
      <c r="E205" s="3">
        <f>IF(A205&gt;=Inputs!$B$4+1,AVERAGE(INDEX(C:C,ROW()-Inputs!$B$4):D204),0)</f>
        <v>413.60657755533856</v>
      </c>
      <c r="F205">
        <f>IF(A205&gt;Inputs!$B$4,IF(D205&gt;E205,1,0),0)</f>
        <v>1</v>
      </c>
      <c r="G205">
        <f t="shared" si="14"/>
        <v>1</v>
      </c>
      <c r="H205">
        <f t="shared" si="12"/>
        <v>2.0846372859553153E-2</v>
      </c>
      <c r="I205">
        <f>IF(A205&gt;Inputs!$B$4,G205*Backtest!H205,0)</f>
        <v>2.0846372859553153E-2</v>
      </c>
      <c r="J205">
        <f t="shared" si="15"/>
        <v>1.2411459098795596</v>
      </c>
      <c r="K205">
        <f t="shared" si="13"/>
        <v>1</v>
      </c>
      <c r="L205">
        <f>(Inputs!$B$6*Backtest!J205)-(Backtest!K205*Inputs!$B$5)</f>
        <v>12411.454098795597</v>
      </c>
      <c r="M205">
        <f>IF(A205&gt;Inputs!$B$4,M204*(1+H204),Inputs!$B$6)</f>
        <v>11361.812015259295</v>
      </c>
      <c r="N205">
        <f>MAX($L$2:L205)</f>
        <v>12411.454098795597</v>
      </c>
    </row>
    <row r="206" spans="1:14" x14ac:dyDescent="0.3">
      <c r="A206">
        <v>205</v>
      </c>
      <c r="B206" s="5">
        <v>45588</v>
      </c>
      <c r="C206">
        <v>420.6488037109375</v>
      </c>
      <c r="D206" s="3">
        <f>IF(A206&gt;=Inputs!$B$3+1,AVERAGE(INDEX(C:C,ROW()-Inputs!$B$3):C205),0)</f>
        <v>419.20730590820313</v>
      </c>
      <c r="E206" s="3">
        <f>IF(A206&gt;=Inputs!$B$4+1,AVERAGE(INDEX(C:C,ROW()-Inputs!$B$4):D205),0)</f>
        <v>415.55988820393878</v>
      </c>
      <c r="F206">
        <f>IF(A206&gt;Inputs!$B$4,IF(D206&gt;E206,1,0),0)</f>
        <v>1</v>
      </c>
      <c r="G206">
        <f t="shared" si="14"/>
        <v>1</v>
      </c>
      <c r="H206">
        <f t="shared" si="12"/>
        <v>-6.8068198906681143E-3</v>
      </c>
      <c r="I206">
        <f>IF(A206&gt;Inputs!$B$4,G206*Backtest!H206,0)</f>
        <v>-6.8068198906681143E-3</v>
      </c>
      <c r="J206">
        <f t="shared" si="15"/>
        <v>1.2326976532129701</v>
      </c>
      <c r="K206">
        <f t="shared" si="13"/>
        <v>0</v>
      </c>
      <c r="L206">
        <f>(Inputs!$B$6*Backtest!J206)-(Backtest!K206*Inputs!$B$5)</f>
        <v>12326.976532129702</v>
      </c>
      <c r="M206">
        <f>IF(A206&gt;Inputs!$B$4,M205*(1+H205),Inputs!$B$6)</f>
        <v>11598.66458488954</v>
      </c>
      <c r="N206">
        <f>MAX($L$2:L206)</f>
        <v>12411.454098795597</v>
      </c>
    </row>
    <row r="207" spans="1:14" x14ac:dyDescent="0.3">
      <c r="A207">
        <v>206</v>
      </c>
      <c r="B207" s="5">
        <v>45589</v>
      </c>
      <c r="C207">
        <v>420.77755737304688</v>
      </c>
      <c r="D207" s="3">
        <f>IF(A207&gt;=Inputs!$B$3+1,AVERAGE(INDEX(C:C,ROW()-Inputs!$B$3):C206),0)</f>
        <v>422.09025573730469</v>
      </c>
      <c r="E207" s="3">
        <f>IF(A207&gt;=Inputs!$B$4+1,AVERAGE(INDEX(C:C,ROW()-Inputs!$B$4):D206),0)</f>
        <v>417.733647664388</v>
      </c>
      <c r="F207">
        <f>IF(A207&gt;Inputs!$B$4,IF(D207&gt;E207,1,0),0)</f>
        <v>1</v>
      </c>
      <c r="G207">
        <f t="shared" si="14"/>
        <v>1</v>
      </c>
      <c r="H207">
        <f t="shared" si="12"/>
        <v>3.0608350950611651E-4</v>
      </c>
      <c r="I207">
        <f>IF(A207&gt;Inputs!$B$4,G207*Backtest!H207,0)</f>
        <v>3.0608350950611651E-4</v>
      </c>
      <c r="J207">
        <f t="shared" si="15"/>
        <v>1.2330749616368255</v>
      </c>
      <c r="K207">
        <f t="shared" si="13"/>
        <v>0</v>
      </c>
      <c r="L207">
        <f>(Inputs!$B$6*Backtest!J207)-(Backtest!K207*Inputs!$B$5)</f>
        <v>12330.749616368255</v>
      </c>
      <c r="M207">
        <f>IF(A207&gt;Inputs!$B$4,M206*(1+H206),Inputs!$B$6)</f>
        <v>11519.714564087926</v>
      </c>
      <c r="N207">
        <f>MAX($L$2:L207)</f>
        <v>12411.454098795597</v>
      </c>
    </row>
    <row r="208" spans="1:14" x14ac:dyDescent="0.3">
      <c r="A208">
        <v>207</v>
      </c>
      <c r="B208" s="5">
        <v>45590</v>
      </c>
      <c r="C208">
        <v>424.16571044921881</v>
      </c>
      <c r="D208" s="3">
        <f>IF(A208&gt;=Inputs!$B$3+1,AVERAGE(INDEX(C:C,ROW()-Inputs!$B$3):C207),0)</f>
        <v>420.71318054199219</v>
      </c>
      <c r="E208" s="3">
        <f>IF(A208&gt;=Inputs!$B$4+1,AVERAGE(INDEX(C:C,ROW()-Inputs!$B$4):D207),0)</f>
        <v>420.13856760660809</v>
      </c>
      <c r="F208">
        <f>IF(A208&gt;Inputs!$B$4,IF(D208&gt;E208,1,0),0)</f>
        <v>1</v>
      </c>
      <c r="G208">
        <f t="shared" si="14"/>
        <v>1</v>
      </c>
      <c r="H208">
        <f t="shared" si="12"/>
        <v>8.0521240185063014E-3</v>
      </c>
      <c r="I208">
        <f>IF(A208&gt;Inputs!$B$4,G208*Backtest!H208,0)</f>
        <v>8.0521240185063014E-3</v>
      </c>
      <c r="J208">
        <f t="shared" si="15"/>
        <v>1.2430038341520402</v>
      </c>
      <c r="K208">
        <f t="shared" si="13"/>
        <v>0</v>
      </c>
      <c r="L208">
        <f>(Inputs!$B$6*Backtest!J208)-(Backtest!K208*Inputs!$B$5)</f>
        <v>12430.038341520401</v>
      </c>
      <c r="M208">
        <f>IF(A208&gt;Inputs!$B$4,M207*(1+H207),Inputs!$B$6)</f>
        <v>11523.240558750211</v>
      </c>
      <c r="N208">
        <f>MAX($L$2:L208)</f>
        <v>12430.038341520401</v>
      </c>
    </row>
    <row r="209" spans="1:14" x14ac:dyDescent="0.3">
      <c r="A209">
        <v>208</v>
      </c>
      <c r="B209" s="5">
        <v>45593</v>
      </c>
      <c r="C209">
        <v>422.62026977539063</v>
      </c>
      <c r="D209" s="3">
        <f>IF(A209&gt;=Inputs!$B$3+1,AVERAGE(INDEX(C:C,ROW()-Inputs!$B$3):C208),0)</f>
        <v>422.47163391113281</v>
      </c>
      <c r="E209" s="3">
        <f>IF(A209&gt;=Inputs!$B$4+1,AVERAGE(INDEX(C:C,ROW()-Inputs!$B$4):D208),0)</f>
        <v>421.26713562011719</v>
      </c>
      <c r="F209">
        <f>IF(A209&gt;Inputs!$B$4,IF(D209&gt;E209,1,0),0)</f>
        <v>1</v>
      </c>
      <c r="G209">
        <f t="shared" si="14"/>
        <v>1</v>
      </c>
      <c r="H209">
        <f t="shared" si="12"/>
        <v>-3.6434832796631289E-3</v>
      </c>
      <c r="I209">
        <f>IF(A209&gt;Inputs!$B$4,G209*Backtest!H209,0)</f>
        <v>-3.6434832796631289E-3</v>
      </c>
      <c r="J209">
        <f t="shared" si="15"/>
        <v>1.2384749704657501</v>
      </c>
      <c r="K209">
        <f t="shared" si="13"/>
        <v>0</v>
      </c>
      <c r="L209">
        <f>(Inputs!$B$6*Backtest!J209)-(Backtest!K209*Inputs!$B$5)</f>
        <v>12384.749704657501</v>
      </c>
      <c r="M209">
        <f>IF(A209&gt;Inputs!$B$4,M208*(1+H208),Inputs!$B$6)</f>
        <v>11616.027120824348</v>
      </c>
      <c r="N209">
        <f>MAX($L$2:L209)</f>
        <v>12430.038341520401</v>
      </c>
    </row>
    <row r="210" spans="1:14" x14ac:dyDescent="0.3">
      <c r="A210">
        <v>209</v>
      </c>
      <c r="B210" s="5">
        <v>45594</v>
      </c>
      <c r="C210">
        <v>427.93038940429688</v>
      </c>
      <c r="D210" s="3">
        <f>IF(A210&gt;=Inputs!$B$3+1,AVERAGE(INDEX(C:C,ROW()-Inputs!$B$3):C209),0)</f>
        <v>423.39299011230469</v>
      </c>
      <c r="E210" s="3">
        <f>IF(A210&gt;=Inputs!$B$4+1,AVERAGE(INDEX(C:C,ROW()-Inputs!$B$4):D209),0)</f>
        <v>422.13976796468097</v>
      </c>
      <c r="F210">
        <f>IF(A210&gt;Inputs!$B$4,IF(D210&gt;E210,1,0),0)</f>
        <v>1</v>
      </c>
      <c r="G210">
        <f t="shared" si="14"/>
        <v>1</v>
      </c>
      <c r="H210">
        <f t="shared" si="12"/>
        <v>1.2564753772289272E-2</v>
      </c>
      <c r="I210">
        <f>IF(A210&gt;Inputs!$B$4,G210*Backtest!H210,0)</f>
        <v>1.2564753772289272E-2</v>
      </c>
      <c r="J210">
        <f t="shared" si="15"/>
        <v>1.2540361035227954</v>
      </c>
      <c r="K210">
        <f t="shared" si="13"/>
        <v>0</v>
      </c>
      <c r="L210">
        <f>(Inputs!$B$6*Backtest!J210)-(Backtest!K210*Inputs!$B$5)</f>
        <v>12540.361035227954</v>
      </c>
      <c r="M210">
        <f>IF(A210&gt;Inputs!$B$4,M209*(1+H209),Inputs!$B$6)</f>
        <v>11573.704320233512</v>
      </c>
      <c r="N210">
        <f>MAX($L$2:L210)</f>
        <v>12540.361035227954</v>
      </c>
    </row>
    <row r="211" spans="1:14" x14ac:dyDescent="0.3">
      <c r="A211">
        <v>210</v>
      </c>
      <c r="B211" s="5">
        <v>45595</v>
      </c>
      <c r="C211">
        <v>428.50497436523438</v>
      </c>
      <c r="D211" s="3">
        <f>IF(A211&gt;=Inputs!$B$3+1,AVERAGE(INDEX(C:C,ROW()-Inputs!$B$3):C210),0)</f>
        <v>425.27532958984375</v>
      </c>
      <c r="E211" s="3">
        <f>IF(A211&gt;=Inputs!$B$4+1,AVERAGE(INDEX(C:C,ROW()-Inputs!$B$4):D210),0)</f>
        <v>423.54902903238934</v>
      </c>
      <c r="F211">
        <f>IF(A211&gt;Inputs!$B$4,IF(D211&gt;E211,1,0),0)</f>
        <v>1</v>
      </c>
      <c r="G211">
        <f t="shared" si="14"/>
        <v>1</v>
      </c>
      <c r="H211">
        <f t="shared" si="12"/>
        <v>1.342706606411781E-3</v>
      </c>
      <c r="I211">
        <f>IF(A211&gt;Inputs!$B$4,G211*Backtest!H211,0)</f>
        <v>1.342706606411781E-3</v>
      </c>
      <c r="J211">
        <f t="shared" si="15"/>
        <v>1.2557199060836743</v>
      </c>
      <c r="K211">
        <f t="shared" si="13"/>
        <v>0</v>
      </c>
      <c r="L211">
        <f>(Inputs!$B$6*Backtest!J211)-(Backtest!K211*Inputs!$B$5)</f>
        <v>12557.199060836743</v>
      </c>
      <c r="M211">
        <f>IF(A211&gt;Inputs!$B$4,M210*(1+H210),Inputs!$B$6)</f>
        <v>11719.125065250526</v>
      </c>
      <c r="N211">
        <f>MAX($L$2:L211)</f>
        <v>12557.199060836743</v>
      </c>
    </row>
    <row r="212" spans="1:14" x14ac:dyDescent="0.3">
      <c r="A212">
        <v>211</v>
      </c>
      <c r="B212" s="5">
        <v>45596</v>
      </c>
      <c r="C212">
        <v>402.568603515625</v>
      </c>
      <c r="D212" s="3">
        <f>IF(A212&gt;=Inputs!$B$3+1,AVERAGE(INDEX(C:C,ROW()-Inputs!$B$3):C211),0)</f>
        <v>428.21768188476563</v>
      </c>
      <c r="E212" s="3">
        <f>IF(A212&gt;=Inputs!$B$4+1,AVERAGE(INDEX(C:C,ROW()-Inputs!$B$4):D211),0)</f>
        <v>425.0325978597005</v>
      </c>
      <c r="F212">
        <f>IF(A212&gt;Inputs!$B$4,IF(D212&gt;E212,1,0),0)</f>
        <v>1</v>
      </c>
      <c r="G212">
        <f t="shared" si="14"/>
        <v>1</v>
      </c>
      <c r="H212">
        <f t="shared" si="12"/>
        <v>-6.0527584045039884E-2</v>
      </c>
      <c r="I212">
        <f>IF(A212&gt;Inputs!$B$4,G212*Backtest!H212,0)</f>
        <v>-6.0527584045039884E-2</v>
      </c>
      <c r="J212">
        <f t="shared" si="15"/>
        <v>1.1797142139311652</v>
      </c>
      <c r="K212">
        <f t="shared" si="13"/>
        <v>0</v>
      </c>
      <c r="L212">
        <f>(Inputs!$B$6*Backtest!J212)-(Backtest!K212*Inputs!$B$5)</f>
        <v>11797.142139311651</v>
      </c>
      <c r="M212">
        <f>IF(A212&gt;Inputs!$B$4,M211*(1+H211),Inputs!$B$6)</f>
        <v>11734.860411897003</v>
      </c>
      <c r="N212">
        <f>MAX($L$2:L212)</f>
        <v>12557.199060836743</v>
      </c>
    </row>
    <row r="213" spans="1:14" x14ac:dyDescent="0.3">
      <c r="A213">
        <v>212</v>
      </c>
      <c r="B213" s="5">
        <v>45597</v>
      </c>
      <c r="C213">
        <v>406.5511474609375</v>
      </c>
      <c r="D213" s="3">
        <f>IF(A213&gt;=Inputs!$B$3+1,AVERAGE(INDEX(C:C,ROW()-Inputs!$B$3):C212),0)</f>
        <v>415.53678894042969</v>
      </c>
      <c r="E213" s="3">
        <f>IF(A213&gt;=Inputs!$B$4+1,AVERAGE(INDEX(C:C,ROW()-Inputs!$B$4):D212),0)</f>
        <v>422.64832814534503</v>
      </c>
      <c r="F213">
        <f>IF(A213&gt;Inputs!$B$4,IF(D213&gt;E213,1,0),0)</f>
        <v>0</v>
      </c>
      <c r="G213">
        <f t="shared" si="14"/>
        <v>1</v>
      </c>
      <c r="H213">
        <f t="shared" si="12"/>
        <v>9.8928329495469036E-3</v>
      </c>
      <c r="I213">
        <f>IF(A213&gt;Inputs!$B$4,G213*Backtest!H213,0)</f>
        <v>9.8928329495469036E-3</v>
      </c>
      <c r="J213">
        <f t="shared" si="15"/>
        <v>1.1913849295777923</v>
      </c>
      <c r="K213">
        <f t="shared" si="13"/>
        <v>0</v>
      </c>
      <c r="L213">
        <f>(Inputs!$B$6*Backtest!J213)-(Backtest!K213*Inputs!$B$5)</f>
        <v>11913.849295777924</v>
      </c>
      <c r="M213">
        <f>IF(A213&gt;Inputs!$B$4,M212*(1+H212),Inputs!$B$6)</f>
        <v>11024.577662059097</v>
      </c>
      <c r="N213">
        <f>MAX($L$2:L213)</f>
        <v>12557.199060836743</v>
      </c>
    </row>
    <row r="214" spans="1:14" x14ac:dyDescent="0.3">
      <c r="A214">
        <v>213</v>
      </c>
      <c r="B214" s="5">
        <v>45600</v>
      </c>
      <c r="C214">
        <v>404.658935546875</v>
      </c>
      <c r="D214" s="3">
        <f>IF(A214&gt;=Inputs!$B$3+1,AVERAGE(INDEX(C:C,ROW()-Inputs!$B$3):C213),0)</f>
        <v>404.55987548828125</v>
      </c>
      <c r="E214" s="3">
        <f>IF(A214&gt;=Inputs!$B$4+1,AVERAGE(INDEX(C:C,ROW()-Inputs!$B$4):D213),0)</f>
        <v>417.77575429280597</v>
      </c>
      <c r="F214">
        <f>IF(A214&gt;Inputs!$B$4,IF(D214&gt;E214,1,0),0)</f>
        <v>0</v>
      </c>
      <c r="G214">
        <f t="shared" si="14"/>
        <v>0</v>
      </c>
      <c r="H214">
        <f t="shared" si="12"/>
        <v>-4.6543022344914808E-3</v>
      </c>
      <c r="I214">
        <f>IF(A214&gt;Inputs!$B$4,G214*Backtest!H214,0)</f>
        <v>0</v>
      </c>
      <c r="J214">
        <f t="shared" si="15"/>
        <v>1.1913849295777923</v>
      </c>
      <c r="K214">
        <f t="shared" si="13"/>
        <v>1</v>
      </c>
      <c r="L214">
        <f>(Inputs!$B$6*Backtest!J214)-(Backtest!K214*Inputs!$B$5)</f>
        <v>11913.844295777924</v>
      </c>
      <c r="M214">
        <f>IF(A214&gt;Inputs!$B$4,M213*(1+H213),Inputs!$B$6)</f>
        <v>11133.641967209154</v>
      </c>
      <c r="N214">
        <f>MAX($L$2:L214)</f>
        <v>12557.199060836743</v>
      </c>
    </row>
    <row r="215" spans="1:14" x14ac:dyDescent="0.3">
      <c r="A215">
        <v>214</v>
      </c>
      <c r="B215" s="5">
        <v>45601</v>
      </c>
      <c r="C215">
        <v>407.63101196289063</v>
      </c>
      <c r="D215" s="3">
        <f>IF(A215&gt;=Inputs!$B$3+1,AVERAGE(INDEX(C:C,ROW()-Inputs!$B$3):C214),0)</f>
        <v>405.60504150390625</v>
      </c>
      <c r="E215" s="3">
        <f>IF(A215&gt;=Inputs!$B$4+1,AVERAGE(INDEX(C:C,ROW()-Inputs!$B$4):D214),0)</f>
        <v>410.34883880615234</v>
      </c>
      <c r="F215">
        <f>IF(A215&gt;Inputs!$B$4,IF(D215&gt;E215,1,0),0)</f>
        <v>0</v>
      </c>
      <c r="G215">
        <f t="shared" si="14"/>
        <v>0</v>
      </c>
      <c r="H215">
        <f t="shared" si="12"/>
        <v>7.3446454654437776E-3</v>
      </c>
      <c r="I215">
        <f>IF(A215&gt;Inputs!$B$4,G215*Backtest!H215,0)</f>
        <v>0</v>
      </c>
      <c r="J215">
        <f t="shared" si="15"/>
        <v>1.1913849295777923</v>
      </c>
      <c r="K215">
        <f t="shared" si="13"/>
        <v>0</v>
      </c>
      <c r="L215">
        <f>(Inputs!$B$6*Backtest!J215)-(Backtest!K215*Inputs!$B$5)</f>
        <v>11913.849295777924</v>
      </c>
      <c r="M215">
        <f>IF(A215&gt;Inputs!$B$4,M214*(1+H214),Inputs!$B$6)</f>
        <v>11081.822632523144</v>
      </c>
      <c r="N215">
        <f>MAX($L$2:L215)</f>
        <v>12557.199060836743</v>
      </c>
    </row>
    <row r="216" spans="1:14" x14ac:dyDescent="0.3">
      <c r="A216">
        <v>215</v>
      </c>
      <c r="B216" s="5">
        <v>45602</v>
      </c>
      <c r="C216">
        <v>416.26986694335938</v>
      </c>
      <c r="D216" s="3">
        <f>IF(A216&gt;=Inputs!$B$3+1,AVERAGE(INDEX(C:C,ROW()-Inputs!$B$3):C215),0)</f>
        <v>406.14497375488281</v>
      </c>
      <c r="E216" s="3">
        <f>IF(A216&gt;=Inputs!$B$4+1,AVERAGE(INDEX(C:C,ROW()-Inputs!$B$4):D215),0)</f>
        <v>407.4238001505534</v>
      </c>
      <c r="F216">
        <f>IF(A216&gt;Inputs!$B$4,IF(D216&gt;E216,1,0),0)</f>
        <v>0</v>
      </c>
      <c r="G216">
        <f t="shared" si="14"/>
        <v>0</v>
      </c>
      <c r="H216">
        <f t="shared" si="12"/>
        <v>2.1192830591739265E-2</v>
      </c>
      <c r="I216">
        <f>IF(A216&gt;Inputs!$B$4,G216*Backtest!H216,0)</f>
        <v>0</v>
      </c>
      <c r="J216">
        <f t="shared" si="15"/>
        <v>1.1913849295777923</v>
      </c>
      <c r="K216">
        <f t="shared" si="13"/>
        <v>0</v>
      </c>
      <c r="L216">
        <f>(Inputs!$B$6*Backtest!J216)-(Backtest!K216*Inputs!$B$5)</f>
        <v>11913.849295777924</v>
      </c>
      <c r="M216">
        <f>IF(A216&gt;Inputs!$B$4,M215*(1+H215),Inputs!$B$6)</f>
        <v>11163.214690869958</v>
      </c>
      <c r="N216">
        <f>MAX($L$2:L216)</f>
        <v>12557.199060836743</v>
      </c>
    </row>
    <row r="217" spans="1:14" x14ac:dyDescent="0.3">
      <c r="A217">
        <v>216</v>
      </c>
      <c r="B217" s="5">
        <v>45603</v>
      </c>
      <c r="C217">
        <v>421.47103881835938</v>
      </c>
      <c r="D217" s="3">
        <f>IF(A217&gt;=Inputs!$B$3+1,AVERAGE(INDEX(C:C,ROW()-Inputs!$B$3):C216),0)</f>
        <v>411.950439453125</v>
      </c>
      <c r="E217" s="3">
        <f>IF(A217&gt;=Inputs!$B$4+1,AVERAGE(INDEX(C:C,ROW()-Inputs!$B$4):D216),0)</f>
        <v>407.47828420003253</v>
      </c>
      <c r="F217">
        <f>IF(A217&gt;Inputs!$B$4,IF(D217&gt;E217,1,0),0)</f>
        <v>1</v>
      </c>
      <c r="G217">
        <f t="shared" si="14"/>
        <v>0</v>
      </c>
      <c r="H217">
        <f t="shared" si="12"/>
        <v>1.2494711455315777E-2</v>
      </c>
      <c r="I217">
        <f>IF(A217&gt;Inputs!$B$4,G217*Backtest!H217,0)</f>
        <v>0</v>
      </c>
      <c r="J217">
        <f t="shared" si="15"/>
        <v>1.1913849295777923</v>
      </c>
      <c r="K217">
        <f t="shared" si="13"/>
        <v>0</v>
      </c>
      <c r="L217">
        <f>(Inputs!$B$6*Backtest!J217)-(Backtest!K217*Inputs!$B$5)</f>
        <v>11913.849295777924</v>
      </c>
      <c r="M217">
        <f>IF(A217&gt;Inputs!$B$4,M216*(1+H216),Inputs!$B$6)</f>
        <v>11399.794808672779</v>
      </c>
      <c r="N217">
        <f>MAX($L$2:L217)</f>
        <v>12557.199060836743</v>
      </c>
    </row>
    <row r="218" spans="1:14" x14ac:dyDescent="0.3">
      <c r="A218">
        <v>217</v>
      </c>
      <c r="B218" s="5">
        <v>45604</v>
      </c>
      <c r="C218">
        <v>418.60794067382813</v>
      </c>
      <c r="D218" s="3">
        <f>IF(A218&gt;=Inputs!$B$3+1,AVERAGE(INDEX(C:C,ROW()-Inputs!$B$3):C217),0)</f>
        <v>418.87045288085938</v>
      </c>
      <c r="E218" s="3">
        <f>IF(A218&gt;=Inputs!$B$4+1,AVERAGE(INDEX(C:C,ROW()-Inputs!$B$4):D217),0)</f>
        <v>411.51206207275391</v>
      </c>
      <c r="F218">
        <f>IF(A218&gt;Inputs!$B$4,IF(D218&gt;E218,1,0),0)</f>
        <v>1</v>
      </c>
      <c r="G218">
        <f t="shared" si="14"/>
        <v>1</v>
      </c>
      <c r="H218">
        <f t="shared" si="12"/>
        <v>-6.7931076653766631E-3</v>
      </c>
      <c r="I218">
        <f>IF(A218&gt;Inputs!$B$4,G218*Backtest!H218,0)</f>
        <v>-6.7931076653766631E-3</v>
      </c>
      <c r="J218">
        <f t="shared" si="15"/>
        <v>1.1832917234802631</v>
      </c>
      <c r="K218">
        <f t="shared" si="13"/>
        <v>1</v>
      </c>
      <c r="L218">
        <f>(Inputs!$B$6*Backtest!J218)-(Backtest!K218*Inputs!$B$5)</f>
        <v>11832.912234802632</v>
      </c>
      <c r="M218">
        <f>IF(A218&gt;Inputs!$B$4,M217*(1+H217),Inputs!$B$6)</f>
        <v>11542.231955456953</v>
      </c>
      <c r="N218">
        <f>MAX($L$2:L218)</f>
        <v>12557.199060836743</v>
      </c>
    </row>
    <row r="219" spans="1:14" x14ac:dyDescent="0.3">
      <c r="A219">
        <v>218</v>
      </c>
      <c r="B219" s="5">
        <v>45607</v>
      </c>
      <c r="C219">
        <v>414.12008666992188</v>
      </c>
      <c r="D219" s="3">
        <f>IF(A219&gt;=Inputs!$B$3+1,AVERAGE(INDEX(C:C,ROW()-Inputs!$B$3):C218),0)</f>
        <v>420.03948974609375</v>
      </c>
      <c r="E219" s="3">
        <f>IF(A219&gt;=Inputs!$B$4+1,AVERAGE(INDEX(C:C,ROW()-Inputs!$B$4):D218),0)</f>
        <v>415.55245208740234</v>
      </c>
      <c r="F219">
        <f>IF(A219&gt;Inputs!$B$4,IF(D219&gt;E219,1,0),0)</f>
        <v>1</v>
      </c>
      <c r="G219">
        <f t="shared" si="14"/>
        <v>1</v>
      </c>
      <c r="H219">
        <f t="shared" si="12"/>
        <v>-1.072090031708961E-2</v>
      </c>
      <c r="I219">
        <f>IF(A219&gt;Inputs!$B$4,G219*Backtest!H219,0)</f>
        <v>-1.072090031708961E-2</v>
      </c>
      <c r="J219">
        <f t="shared" si="15"/>
        <v>1.1706057708667941</v>
      </c>
      <c r="K219">
        <f t="shared" si="13"/>
        <v>0</v>
      </c>
      <c r="L219">
        <f>(Inputs!$B$6*Backtest!J219)-(Backtest!K219*Inputs!$B$5)</f>
        <v>11706.05770866794</v>
      </c>
      <c r="M219">
        <f>IF(A219&gt;Inputs!$B$4,M218*(1+H218),Inputs!$B$6)</f>
        <v>11463.824331084783</v>
      </c>
      <c r="N219">
        <f>MAX($L$2:L219)</f>
        <v>12557.199060836743</v>
      </c>
    </row>
    <row r="220" spans="1:14" x14ac:dyDescent="0.3">
      <c r="A220">
        <v>219</v>
      </c>
      <c r="B220" s="5">
        <v>45608</v>
      </c>
      <c r="C220">
        <v>419.09335327148438</v>
      </c>
      <c r="D220" s="3">
        <f>IF(A220&gt;=Inputs!$B$3+1,AVERAGE(INDEX(C:C,ROW()-Inputs!$B$3):C219),0)</f>
        <v>416.364013671875</v>
      </c>
      <c r="E220" s="3">
        <f>IF(A220&gt;=Inputs!$B$4+1,AVERAGE(INDEX(C:C,ROW()-Inputs!$B$4):D219),0)</f>
        <v>417.50990804036456</v>
      </c>
      <c r="F220">
        <f>IF(A220&gt;Inputs!$B$4,IF(D220&gt;E220,1,0),0)</f>
        <v>0</v>
      </c>
      <c r="G220">
        <f t="shared" si="14"/>
        <v>1</v>
      </c>
      <c r="H220">
        <f t="shared" si="12"/>
        <v>1.2009237807212303E-2</v>
      </c>
      <c r="I220">
        <f>IF(A220&gt;Inputs!$B$4,G220*Backtest!H220,0)</f>
        <v>1.2009237807212303E-2</v>
      </c>
      <c r="J220">
        <f t="shared" si="15"/>
        <v>1.1846638539476284</v>
      </c>
      <c r="K220">
        <f t="shared" si="13"/>
        <v>0</v>
      </c>
      <c r="L220">
        <f>(Inputs!$B$6*Backtest!J220)-(Backtest!K220*Inputs!$B$5)</f>
        <v>11846.638539476284</v>
      </c>
      <c r="M220">
        <f>IF(A220&gt;Inputs!$B$4,M219*(1+H219),Inputs!$B$6)</f>
        <v>11340.921813178596</v>
      </c>
      <c r="N220">
        <f>MAX($L$2:L220)</f>
        <v>12557.199060836743</v>
      </c>
    </row>
    <row r="221" spans="1:14" x14ac:dyDescent="0.3">
      <c r="A221">
        <v>220</v>
      </c>
      <c r="B221" s="5">
        <v>45609</v>
      </c>
      <c r="C221">
        <v>421.24319458007813</v>
      </c>
      <c r="D221" s="3">
        <f>IF(A221&gt;=Inputs!$B$3+1,AVERAGE(INDEX(C:C,ROW()-Inputs!$B$3):C220),0)</f>
        <v>416.60671997070313</v>
      </c>
      <c r="E221" s="3">
        <f>IF(A221&gt;=Inputs!$B$4+1,AVERAGE(INDEX(C:C,ROW()-Inputs!$B$4):D220),0)</f>
        <v>417.84922281901044</v>
      </c>
      <c r="F221">
        <f>IF(A221&gt;Inputs!$B$4,IF(D221&gt;E221,1,0),0)</f>
        <v>0</v>
      </c>
      <c r="G221">
        <f t="shared" si="14"/>
        <v>0</v>
      </c>
      <c r="H221">
        <f t="shared" si="12"/>
        <v>5.129743270352316E-3</v>
      </c>
      <c r="I221">
        <f>IF(A221&gt;Inputs!$B$4,G221*Backtest!H221,0)</f>
        <v>0</v>
      </c>
      <c r="J221">
        <f t="shared" si="15"/>
        <v>1.1846638539476284</v>
      </c>
      <c r="K221">
        <f t="shared" si="13"/>
        <v>1</v>
      </c>
      <c r="L221">
        <f>(Inputs!$B$6*Backtest!J221)-(Backtest!K221*Inputs!$B$5)</f>
        <v>11846.633539476285</v>
      </c>
      <c r="M221">
        <f>IF(A221&gt;Inputs!$B$4,M220*(1+H220),Inputs!$B$6)</f>
        <v>11477.117640186059</v>
      </c>
      <c r="N221">
        <f>MAX($L$2:L221)</f>
        <v>12557.199060836743</v>
      </c>
    </row>
    <row r="222" spans="1:14" x14ac:dyDescent="0.3">
      <c r="A222">
        <v>221</v>
      </c>
      <c r="B222" s="5">
        <v>45610</v>
      </c>
      <c r="C222">
        <v>422.91748046875</v>
      </c>
      <c r="D222" s="3">
        <f>IF(A222&gt;=Inputs!$B$3+1,AVERAGE(INDEX(C:C,ROW()-Inputs!$B$3):C221),0)</f>
        <v>420.16827392578125</v>
      </c>
      <c r="E222" s="3">
        <f>IF(A222&gt;=Inputs!$B$4+1,AVERAGE(INDEX(C:C,ROW()-Inputs!$B$4):D221),0)</f>
        <v>417.91114298502606</v>
      </c>
      <c r="F222">
        <f>IF(A222&gt;Inputs!$B$4,IF(D222&gt;E222,1,0),0)</f>
        <v>1</v>
      </c>
      <c r="G222">
        <f t="shared" si="14"/>
        <v>0</v>
      </c>
      <c r="H222">
        <f t="shared" si="12"/>
        <v>3.9746301191665445E-3</v>
      </c>
      <c r="I222">
        <f>IF(A222&gt;Inputs!$B$4,G222*Backtest!H222,0)</f>
        <v>0</v>
      </c>
      <c r="J222">
        <f t="shared" si="15"/>
        <v>1.1846638539476284</v>
      </c>
      <c r="K222">
        <f t="shared" si="13"/>
        <v>0</v>
      </c>
      <c r="L222">
        <f>(Inputs!$B$6*Backtest!J222)-(Backtest!K222*Inputs!$B$5)</f>
        <v>11846.638539476284</v>
      </c>
      <c r="M222">
        <f>IF(A222&gt;Inputs!$B$4,M221*(1+H221),Inputs!$B$6)</f>
        <v>11535.992307163846</v>
      </c>
      <c r="N222">
        <f>MAX($L$2:L222)</f>
        <v>12557.199060836743</v>
      </c>
    </row>
    <row r="223" spans="1:14" x14ac:dyDescent="0.3">
      <c r="A223">
        <v>222</v>
      </c>
      <c r="B223" s="5">
        <v>45611</v>
      </c>
      <c r="C223">
        <v>411.13812255859381</v>
      </c>
      <c r="D223" s="3">
        <f>IF(A223&gt;=Inputs!$B$3+1,AVERAGE(INDEX(C:C,ROW()-Inputs!$B$3):C222),0)</f>
        <v>422.08033752441406</v>
      </c>
      <c r="E223" s="3">
        <f>IF(A223&gt;=Inputs!$B$4+1,AVERAGE(INDEX(C:C,ROW()-Inputs!$B$4):D222),0)</f>
        <v>419.39883931477863</v>
      </c>
      <c r="F223">
        <f>IF(A223&gt;Inputs!$B$4,IF(D223&gt;E223,1,0),0)</f>
        <v>1</v>
      </c>
      <c r="G223">
        <f t="shared" si="14"/>
        <v>1</v>
      </c>
      <c r="H223">
        <f t="shared" si="12"/>
        <v>-2.7852615354419186E-2</v>
      </c>
      <c r="I223">
        <f>IF(A223&gt;Inputs!$B$4,G223*Backtest!H223,0)</f>
        <v>-2.7852615354419186E-2</v>
      </c>
      <c r="J223">
        <f t="shared" si="15"/>
        <v>1.1516678672993412</v>
      </c>
      <c r="K223">
        <f t="shared" si="13"/>
        <v>1</v>
      </c>
      <c r="L223">
        <f>(Inputs!$B$6*Backtest!J223)-(Backtest!K223*Inputs!$B$5)</f>
        <v>11516.673672993413</v>
      </c>
      <c r="M223">
        <f>IF(A223&gt;Inputs!$B$4,M222*(1+H222),Inputs!$B$6)</f>
        <v>11581.843609642372</v>
      </c>
      <c r="N223">
        <f>MAX($L$2:L223)</f>
        <v>12557.199060836743</v>
      </c>
    </row>
    <row r="224" spans="1:14" x14ac:dyDescent="0.3">
      <c r="A224">
        <v>223</v>
      </c>
      <c r="B224" s="5">
        <v>45614</v>
      </c>
      <c r="C224">
        <v>411.89102172851563</v>
      </c>
      <c r="D224" s="3">
        <f>IF(A224&gt;=Inputs!$B$3+1,AVERAGE(INDEX(C:C,ROW()-Inputs!$B$3):C223),0)</f>
        <v>417.02780151367188</v>
      </c>
      <c r="E224" s="3">
        <f>IF(A224&gt;=Inputs!$B$4+1,AVERAGE(INDEX(C:C,ROW()-Inputs!$B$4):D223),0)</f>
        <v>419.02568817138672</v>
      </c>
      <c r="F224">
        <f>IF(A224&gt;Inputs!$B$4,IF(D224&gt;E224,1,0),0)</f>
        <v>0</v>
      </c>
      <c r="G224">
        <f t="shared" si="14"/>
        <v>1</v>
      </c>
      <c r="H224">
        <f t="shared" si="12"/>
        <v>1.8312560392999E-3</v>
      </c>
      <c r="I224">
        <f>IF(A224&gt;Inputs!$B$4,G224*Backtest!H224,0)</f>
        <v>1.8312560392999E-3</v>
      </c>
      <c r="J224">
        <f t="shared" si="15"/>
        <v>1.1537768660366008</v>
      </c>
      <c r="K224">
        <f t="shared" si="13"/>
        <v>0</v>
      </c>
      <c r="L224">
        <f>(Inputs!$B$6*Backtest!J224)-(Backtest!K224*Inputs!$B$5)</f>
        <v>11537.768660366008</v>
      </c>
      <c r="M224">
        <f>IF(A224&gt;Inputs!$B$4,M223*(1+H223),Inputs!$B$6)</f>
        <v>11259.258974487966</v>
      </c>
      <c r="N224">
        <f>MAX($L$2:L224)</f>
        <v>12557.199060836743</v>
      </c>
    </row>
    <row r="225" spans="1:14" x14ac:dyDescent="0.3">
      <c r="A225">
        <v>224</v>
      </c>
      <c r="B225" s="5">
        <v>45615</v>
      </c>
      <c r="C225">
        <v>413.90216064453119</v>
      </c>
      <c r="D225" s="3">
        <f>IF(A225&gt;=Inputs!$B$3+1,AVERAGE(INDEX(C:C,ROW()-Inputs!$B$3):C224),0)</f>
        <v>411.51457214355469</v>
      </c>
      <c r="E225" s="3">
        <f>IF(A225&gt;=Inputs!$B$4+1,AVERAGE(INDEX(C:C,ROW()-Inputs!$B$4):D224),0)</f>
        <v>417.53717295328778</v>
      </c>
      <c r="F225">
        <f>IF(A225&gt;Inputs!$B$4,IF(D225&gt;E225,1,0),0)</f>
        <v>0</v>
      </c>
      <c r="G225">
        <f t="shared" si="14"/>
        <v>0</v>
      </c>
      <c r="H225">
        <f t="shared" si="12"/>
        <v>4.8826966598489729E-3</v>
      </c>
      <c r="I225">
        <f>IF(A225&gt;Inputs!$B$4,G225*Backtest!H225,0)</f>
        <v>0</v>
      </c>
      <c r="J225">
        <f t="shared" si="15"/>
        <v>1.1537768660366008</v>
      </c>
      <c r="K225">
        <f t="shared" si="13"/>
        <v>1</v>
      </c>
      <c r="L225">
        <f>(Inputs!$B$6*Backtest!J225)-(Backtest!K225*Inputs!$B$5)</f>
        <v>11537.763660366008</v>
      </c>
      <c r="M225">
        <f>IF(A225&gt;Inputs!$B$4,M224*(1+H224),Inputs!$B$6)</f>
        <v>11279.877560483039</v>
      </c>
      <c r="N225">
        <f>MAX($L$2:L225)</f>
        <v>12557.199060836743</v>
      </c>
    </row>
    <row r="226" spans="1:14" x14ac:dyDescent="0.3">
      <c r="A226">
        <v>225</v>
      </c>
      <c r="B226" s="5">
        <v>45616</v>
      </c>
      <c r="C226">
        <v>411.62353515625</v>
      </c>
      <c r="D226" s="3">
        <f>IF(A226&gt;=Inputs!$B$3+1,AVERAGE(INDEX(C:C,ROW()-Inputs!$B$3):C225),0)</f>
        <v>412.89659118652344</v>
      </c>
      <c r="E226" s="3">
        <f>IF(A226&gt;=Inputs!$B$4+1,AVERAGE(INDEX(C:C,ROW()-Inputs!$B$4):D225),0)</f>
        <v>414.59233601888019</v>
      </c>
      <c r="F226">
        <f>IF(A226&gt;Inputs!$B$4,IF(D226&gt;E226,1,0),0)</f>
        <v>0</v>
      </c>
      <c r="G226">
        <f t="shared" si="14"/>
        <v>0</v>
      </c>
      <c r="H226">
        <f t="shared" si="12"/>
        <v>-5.5052273337565794E-3</v>
      </c>
      <c r="I226">
        <f>IF(A226&gt;Inputs!$B$4,G226*Backtest!H226,0)</f>
        <v>0</v>
      </c>
      <c r="J226">
        <f t="shared" si="15"/>
        <v>1.1537768660366008</v>
      </c>
      <c r="K226">
        <f t="shared" si="13"/>
        <v>0</v>
      </c>
      <c r="L226">
        <f>(Inputs!$B$6*Backtest!J226)-(Backtest!K226*Inputs!$B$5)</f>
        <v>11537.768660366008</v>
      </c>
      <c r="M226">
        <f>IF(A226&gt;Inputs!$B$4,M225*(1+H225),Inputs!$B$6)</f>
        <v>11334.953780971115</v>
      </c>
      <c r="N226">
        <f>MAX($L$2:L226)</f>
        <v>12557.199060836743</v>
      </c>
    </row>
    <row r="227" spans="1:14" x14ac:dyDescent="0.3">
      <c r="A227">
        <v>226</v>
      </c>
      <c r="B227" s="5">
        <v>45617</v>
      </c>
      <c r="C227">
        <v>409.84664916992188</v>
      </c>
      <c r="D227" s="3">
        <f>IF(A227&gt;=Inputs!$B$3+1,AVERAGE(INDEX(C:C,ROW()-Inputs!$B$3):C226),0)</f>
        <v>412.76284790039063</v>
      </c>
      <c r="E227" s="3">
        <f>IF(A227&gt;=Inputs!$B$4+1,AVERAGE(INDEX(C:C,ROW()-Inputs!$B$4):D226),0)</f>
        <v>413.14261372884113</v>
      </c>
      <c r="F227">
        <f>IF(A227&gt;Inputs!$B$4,IF(D227&gt;E227,1,0),0)</f>
        <v>0</v>
      </c>
      <c r="G227">
        <f t="shared" si="14"/>
        <v>0</v>
      </c>
      <c r="H227">
        <f t="shared" si="12"/>
        <v>-4.3167745149791381E-3</v>
      </c>
      <c r="I227">
        <f>IF(A227&gt;Inputs!$B$4,G227*Backtest!H227,0)</f>
        <v>0</v>
      </c>
      <c r="J227">
        <f t="shared" si="15"/>
        <v>1.1537768660366008</v>
      </c>
      <c r="K227">
        <f t="shared" si="13"/>
        <v>0</v>
      </c>
      <c r="L227">
        <f>(Inputs!$B$6*Backtest!J227)-(Backtest!K227*Inputs!$B$5)</f>
        <v>11537.768660366008</v>
      </c>
      <c r="M227">
        <f>IF(A227&gt;Inputs!$B$4,M226*(1+H226),Inputs!$B$6)</f>
        <v>11272.552283589244</v>
      </c>
      <c r="N227">
        <f>MAX($L$2:L227)</f>
        <v>12557.199060836743</v>
      </c>
    </row>
    <row r="228" spans="1:14" x14ac:dyDescent="0.3">
      <c r="A228">
        <v>227</v>
      </c>
      <c r="B228" s="5">
        <v>45618</v>
      </c>
      <c r="C228">
        <v>413.9464111328125</v>
      </c>
      <c r="D228" s="3">
        <f>IF(A228&gt;=Inputs!$B$3+1,AVERAGE(INDEX(C:C,ROW()-Inputs!$B$3):C227),0)</f>
        <v>410.73509216308594</v>
      </c>
      <c r="E228" s="3">
        <f>IF(A228&gt;=Inputs!$B$4+1,AVERAGE(INDEX(C:C,ROW()-Inputs!$B$4):D227),0)</f>
        <v>412.091059366862</v>
      </c>
      <c r="F228">
        <f>IF(A228&gt;Inputs!$B$4,IF(D228&gt;E228,1,0),0)</f>
        <v>0</v>
      </c>
      <c r="G228">
        <f t="shared" si="14"/>
        <v>0</v>
      </c>
      <c r="H228">
        <f t="shared" si="12"/>
        <v>1.000316086808084E-2</v>
      </c>
      <c r="I228">
        <f>IF(A228&gt;Inputs!$B$4,G228*Backtest!H228,0)</f>
        <v>0</v>
      </c>
      <c r="J228">
        <f t="shared" si="15"/>
        <v>1.1537768660366008</v>
      </c>
      <c r="K228">
        <f t="shared" si="13"/>
        <v>0</v>
      </c>
      <c r="L228">
        <f>(Inputs!$B$6*Backtest!J228)-(Backtest!K228*Inputs!$B$5)</f>
        <v>11537.768660366008</v>
      </c>
      <c r="M228">
        <f>IF(A228&gt;Inputs!$B$4,M227*(1+H227),Inputs!$B$6)</f>
        <v>11223.891217172677</v>
      </c>
      <c r="N228">
        <f>MAX($L$2:L228)</f>
        <v>12557.199060836743</v>
      </c>
    </row>
    <row r="229" spans="1:14" x14ac:dyDescent="0.3">
      <c r="A229">
        <v>228</v>
      </c>
      <c r="B229" s="5">
        <v>45621</v>
      </c>
      <c r="C229">
        <v>415.72329711914063</v>
      </c>
      <c r="D229" s="3">
        <f>IF(A229&gt;=Inputs!$B$3+1,AVERAGE(INDEX(C:C,ROW()-Inputs!$B$3):C228),0)</f>
        <v>411.89653015136719</v>
      </c>
      <c r="E229" s="3">
        <f>IF(A229&gt;=Inputs!$B$4+1,AVERAGE(INDEX(C:C,ROW()-Inputs!$B$4):D228),0)</f>
        <v>411.96852111816406</v>
      </c>
      <c r="F229">
        <f>IF(A229&gt;Inputs!$B$4,IF(D229&gt;E229,1,0),0)</f>
        <v>0</v>
      </c>
      <c r="G229">
        <f t="shared" si="14"/>
        <v>0</v>
      </c>
      <c r="H229">
        <f t="shared" si="12"/>
        <v>4.2925507711626398E-3</v>
      </c>
      <c r="I229">
        <f>IF(A229&gt;Inputs!$B$4,G229*Backtest!H229,0)</f>
        <v>0</v>
      </c>
      <c r="J229">
        <f t="shared" si="15"/>
        <v>1.1537768660366008</v>
      </c>
      <c r="K229">
        <f t="shared" si="13"/>
        <v>0</v>
      </c>
      <c r="L229">
        <f>(Inputs!$B$6*Backtest!J229)-(Backtest!K229*Inputs!$B$5)</f>
        <v>11537.768660366008</v>
      </c>
      <c r="M229">
        <f>IF(A229&gt;Inputs!$B$4,M228*(1+H228),Inputs!$B$6)</f>
        <v>11336.165606583894</v>
      </c>
      <c r="N229">
        <f>MAX($L$2:L229)</f>
        <v>12557.199060836743</v>
      </c>
    </row>
    <row r="230" spans="1:14" x14ac:dyDescent="0.3">
      <c r="A230">
        <v>229</v>
      </c>
      <c r="B230" s="5">
        <v>45622</v>
      </c>
      <c r="C230">
        <v>424.85592651367188</v>
      </c>
      <c r="D230" s="3">
        <f>IF(A230&gt;=Inputs!$B$3+1,AVERAGE(INDEX(C:C,ROW()-Inputs!$B$3):C229),0)</f>
        <v>414.83485412597656</v>
      </c>
      <c r="E230" s="3">
        <f>IF(A230&gt;=Inputs!$B$4+1,AVERAGE(INDEX(C:C,ROW()-Inputs!$B$4):D229),0)</f>
        <v>412.48513793945313</v>
      </c>
      <c r="F230">
        <f>IF(A230&gt;Inputs!$B$4,IF(D230&gt;E230,1,0),0)</f>
        <v>1</v>
      </c>
      <c r="G230">
        <f t="shared" si="14"/>
        <v>0</v>
      </c>
      <c r="H230">
        <f t="shared" si="12"/>
        <v>2.1968048117144479E-2</v>
      </c>
      <c r="I230">
        <f>IF(A230&gt;Inputs!$B$4,G230*Backtest!H230,0)</f>
        <v>0</v>
      </c>
      <c r="J230">
        <f t="shared" si="15"/>
        <v>1.1537768660366008</v>
      </c>
      <c r="K230">
        <f t="shared" si="13"/>
        <v>0</v>
      </c>
      <c r="L230">
        <f>(Inputs!$B$6*Backtest!J230)-(Backtest!K230*Inputs!$B$5)</f>
        <v>11537.768660366008</v>
      </c>
      <c r="M230">
        <f>IF(A230&gt;Inputs!$B$4,M229*(1+H229),Inputs!$B$6)</f>
        <v>11384.826673000463</v>
      </c>
      <c r="N230">
        <f>MAX($L$2:L230)</f>
        <v>12557.199060836743</v>
      </c>
    </row>
    <row r="231" spans="1:14" x14ac:dyDescent="0.3">
      <c r="A231">
        <v>230</v>
      </c>
      <c r="B231" s="5">
        <v>45623</v>
      </c>
      <c r="C231">
        <v>419.89251708984381</v>
      </c>
      <c r="D231" s="3">
        <f>IF(A231&gt;=Inputs!$B$3+1,AVERAGE(INDEX(C:C,ROW()-Inputs!$B$3):C230),0)</f>
        <v>420.28961181640625</v>
      </c>
      <c r="E231" s="3">
        <f>IF(A231&gt;=Inputs!$B$4+1,AVERAGE(INDEX(C:C,ROW()-Inputs!$B$4):D230),0)</f>
        <v>415.33201853434247</v>
      </c>
      <c r="F231">
        <f>IF(A231&gt;Inputs!$B$4,IF(D231&gt;E231,1,0),0)</f>
        <v>1</v>
      </c>
      <c r="G231">
        <f t="shared" si="14"/>
        <v>1</v>
      </c>
      <c r="H231">
        <f t="shared" si="12"/>
        <v>-1.1682570758886013E-2</v>
      </c>
      <c r="I231">
        <f>IF(A231&gt;Inputs!$B$4,G231*Backtest!H231,0)</f>
        <v>-1.1682570758886013E-2</v>
      </c>
      <c r="J231">
        <f t="shared" si="15"/>
        <v>1.1402977861591626</v>
      </c>
      <c r="K231">
        <f t="shared" si="13"/>
        <v>1</v>
      </c>
      <c r="L231">
        <f>(Inputs!$B$6*Backtest!J231)-(Backtest!K231*Inputs!$B$5)</f>
        <v>11402.972861591626</v>
      </c>
      <c r="M231">
        <f>IF(A231&gt;Inputs!$B$4,M230*(1+H230),Inputs!$B$6)</f>
        <v>11634.929093158287</v>
      </c>
      <c r="N231">
        <f>MAX($L$2:L231)</f>
        <v>12557.199060836743</v>
      </c>
    </row>
    <row r="232" spans="1:14" x14ac:dyDescent="0.3">
      <c r="A232">
        <v>231</v>
      </c>
      <c r="B232" s="5">
        <v>45625</v>
      </c>
      <c r="C232">
        <v>420.35910034179688</v>
      </c>
      <c r="D232" s="3">
        <f>IF(A232&gt;=Inputs!$B$3+1,AVERAGE(INDEX(C:C,ROW()-Inputs!$B$3):C231),0)</f>
        <v>422.37422180175781</v>
      </c>
      <c r="E232" s="3">
        <f>IF(A232&gt;=Inputs!$B$4+1,AVERAGE(INDEX(C:C,ROW()-Inputs!$B$4):D231),0)</f>
        <v>417.91545613606769</v>
      </c>
      <c r="F232">
        <f>IF(A232&gt;Inputs!$B$4,IF(D232&gt;E232,1,0),0)</f>
        <v>1</v>
      </c>
      <c r="G232">
        <f t="shared" si="14"/>
        <v>1</v>
      </c>
      <c r="H232">
        <f t="shared" si="12"/>
        <v>1.1111968729207167E-3</v>
      </c>
      <c r="I232">
        <f>IF(A232&gt;Inputs!$B$4,G232*Backtest!H232,0)</f>
        <v>1.1111968729207167E-3</v>
      </c>
      <c r="J232">
        <f t="shared" si="15"/>
        <v>1.141564881493341</v>
      </c>
      <c r="K232">
        <f t="shared" si="13"/>
        <v>0</v>
      </c>
      <c r="L232">
        <f>(Inputs!$B$6*Backtest!J232)-(Backtest!K232*Inputs!$B$5)</f>
        <v>11415.648814933411</v>
      </c>
      <c r="M232">
        <f>IF(A232&gt;Inputs!$B$4,M231*(1+H231),Inputs!$B$6)</f>
        <v>11499.003210752844</v>
      </c>
      <c r="N232">
        <f>MAX($L$2:L232)</f>
        <v>12557.199060836743</v>
      </c>
    </row>
    <row r="233" spans="1:14" x14ac:dyDescent="0.3">
      <c r="A233">
        <v>232</v>
      </c>
      <c r="B233" s="5">
        <v>45628</v>
      </c>
      <c r="C233">
        <v>427.82406616210938</v>
      </c>
      <c r="D233" s="3">
        <f>IF(A233&gt;=Inputs!$B$3+1,AVERAGE(INDEX(C:C,ROW()-Inputs!$B$3):C232),0)</f>
        <v>420.12580871582031</v>
      </c>
      <c r="E233" s="3">
        <f>IF(A233&gt;=Inputs!$B$4+1,AVERAGE(INDEX(C:C,ROW()-Inputs!$B$4):D232),0)</f>
        <v>420.43437194824219</v>
      </c>
      <c r="F233">
        <f>IF(A233&gt;Inputs!$B$4,IF(D233&gt;E233,1,0),0)</f>
        <v>0</v>
      </c>
      <c r="G233">
        <f t="shared" si="14"/>
        <v>1</v>
      </c>
      <c r="H233">
        <f t="shared" si="12"/>
        <v>1.775854457353887E-2</v>
      </c>
      <c r="I233">
        <f>IF(A233&gt;Inputs!$B$4,G233*Backtest!H233,0)</f>
        <v>1.775854457353887E-2</v>
      </c>
      <c r="J233">
        <f t="shared" si="15"/>
        <v>1.1618374123249271</v>
      </c>
      <c r="K233">
        <f t="shared" si="13"/>
        <v>0</v>
      </c>
      <c r="L233">
        <f>(Inputs!$B$6*Backtest!J233)-(Backtest!K233*Inputs!$B$5)</f>
        <v>11618.37412324927</v>
      </c>
      <c r="M233">
        <f>IF(A233&gt;Inputs!$B$4,M232*(1+H232),Inputs!$B$6)</f>
        <v>11511.780867162339</v>
      </c>
      <c r="N233">
        <f>MAX($L$2:L233)</f>
        <v>12557.199060836743</v>
      </c>
    </row>
    <row r="234" spans="1:14" x14ac:dyDescent="0.3">
      <c r="A234">
        <v>233</v>
      </c>
      <c r="B234" s="5">
        <v>45629</v>
      </c>
      <c r="C234">
        <v>428.04241943359381</v>
      </c>
      <c r="D234" s="3">
        <f>IF(A234&gt;=Inputs!$B$3+1,AVERAGE(INDEX(C:C,ROW()-Inputs!$B$3):C233),0)</f>
        <v>424.09158325195313</v>
      </c>
      <c r="E234" s="3">
        <f>IF(A234&gt;=Inputs!$B$4+1,AVERAGE(INDEX(C:C,ROW()-Inputs!$B$4):D233),0)</f>
        <v>421.81088765462238</v>
      </c>
      <c r="F234">
        <f>IF(A234&gt;Inputs!$B$4,IF(D234&gt;E234,1,0),0)</f>
        <v>1</v>
      </c>
      <c r="G234">
        <f t="shared" si="14"/>
        <v>0</v>
      </c>
      <c r="H234">
        <f t="shared" si="12"/>
        <v>5.1038099245603874E-4</v>
      </c>
      <c r="I234">
        <f>IF(A234&gt;Inputs!$B$4,G234*Backtest!H234,0)</f>
        <v>0</v>
      </c>
      <c r="J234">
        <f t="shared" si="15"/>
        <v>1.1618374123249271</v>
      </c>
      <c r="K234">
        <f t="shared" si="13"/>
        <v>1</v>
      </c>
      <c r="L234">
        <f>(Inputs!$B$6*Backtest!J234)-(Backtest!K234*Inputs!$B$5)</f>
        <v>11618.369123249271</v>
      </c>
      <c r="M234">
        <f>IF(A234&gt;Inputs!$B$4,M233*(1+H233),Inputs!$B$6)</f>
        <v>11716.213340812654</v>
      </c>
      <c r="N234">
        <f>MAX($L$2:L234)</f>
        <v>12557.199060836743</v>
      </c>
    </row>
    <row r="235" spans="1:14" x14ac:dyDescent="0.3">
      <c r="A235">
        <v>234</v>
      </c>
      <c r="B235" s="5">
        <v>45630</v>
      </c>
      <c r="C235">
        <v>434.21688842773438</v>
      </c>
      <c r="D235" s="3">
        <f>IF(A235&gt;=Inputs!$B$3+1,AVERAGE(INDEX(C:C,ROW()-Inputs!$B$3):C234),0)</f>
        <v>427.93324279785156</v>
      </c>
      <c r="E235" s="3">
        <f>IF(A235&gt;=Inputs!$B$4+1,AVERAGE(INDEX(C:C,ROW()-Inputs!$B$4):D234),0)</f>
        <v>423.80286661783856</v>
      </c>
      <c r="F235">
        <f>IF(A235&gt;Inputs!$B$4,IF(D235&gt;E235,1,0),0)</f>
        <v>1</v>
      </c>
      <c r="G235">
        <f t="shared" si="14"/>
        <v>1</v>
      </c>
      <c r="H235">
        <f t="shared" si="12"/>
        <v>1.4424899761829479E-2</v>
      </c>
      <c r="I235">
        <f>IF(A235&gt;Inputs!$B$4,G235*Backtest!H235,0)</f>
        <v>1.4424899761829479E-2</v>
      </c>
      <c r="J235">
        <f t="shared" si="15"/>
        <v>1.1785968005372576</v>
      </c>
      <c r="K235">
        <f t="shared" si="13"/>
        <v>1</v>
      </c>
      <c r="L235">
        <f>(Inputs!$B$6*Backtest!J235)-(Backtest!K235*Inputs!$B$5)</f>
        <v>11785.963005372576</v>
      </c>
      <c r="M235">
        <f>IF(A235&gt;Inputs!$B$4,M234*(1+H234),Inputs!$B$6)</f>
        <v>11722.193073405364</v>
      </c>
      <c r="N235">
        <f>MAX($L$2:L235)</f>
        <v>12557.199060836743</v>
      </c>
    </row>
    <row r="236" spans="1:14" x14ac:dyDescent="0.3">
      <c r="A236">
        <v>235</v>
      </c>
      <c r="B236" s="5">
        <v>45631</v>
      </c>
      <c r="C236">
        <v>439.3787841796875</v>
      </c>
      <c r="D236" s="3">
        <f>IF(A236&gt;=Inputs!$B$3+1,AVERAGE(INDEX(C:C,ROW()-Inputs!$B$3):C235),0)</f>
        <v>431.12965393066406</v>
      </c>
      <c r="E236" s="3">
        <f>IF(A236&gt;=Inputs!$B$4+1,AVERAGE(INDEX(C:C,ROW()-Inputs!$B$4):D235),0)</f>
        <v>427.03900146484375</v>
      </c>
      <c r="F236">
        <f>IF(A236&gt;Inputs!$B$4,IF(D236&gt;E236,1,0),0)</f>
        <v>1</v>
      </c>
      <c r="G236">
        <f t="shared" si="14"/>
        <v>1</v>
      </c>
      <c r="H236">
        <f t="shared" si="12"/>
        <v>1.1887828155749514E-2</v>
      </c>
      <c r="I236">
        <f>IF(A236&gt;Inputs!$B$4,G236*Backtest!H236,0)</f>
        <v>1.1887828155749514E-2</v>
      </c>
      <c r="J236">
        <f t="shared" si="15"/>
        <v>1.1926077567669606</v>
      </c>
      <c r="K236">
        <f t="shared" si="13"/>
        <v>0</v>
      </c>
      <c r="L236">
        <f>(Inputs!$B$6*Backtest!J236)-(Backtest!K236*Inputs!$B$5)</f>
        <v>11926.077567669607</v>
      </c>
      <c r="M236">
        <f>IF(A236&gt;Inputs!$B$4,M235*(1+H235),Inputs!$B$6)</f>
        <v>11891.284533478049</v>
      </c>
      <c r="N236">
        <f>MAX($L$2:L236)</f>
        <v>12557.199060836743</v>
      </c>
    </row>
    <row r="237" spans="1:14" x14ac:dyDescent="0.3">
      <c r="A237">
        <v>236</v>
      </c>
      <c r="B237" s="5">
        <v>45632</v>
      </c>
      <c r="C237">
        <v>440.32183837890619</v>
      </c>
      <c r="D237" s="3">
        <f>IF(A237&gt;=Inputs!$B$3+1,AVERAGE(INDEX(C:C,ROW()-Inputs!$B$3):C236),0)</f>
        <v>436.79783630371094</v>
      </c>
      <c r="E237" s="3">
        <f>IF(A237&gt;=Inputs!$B$4+1,AVERAGE(INDEX(C:C,ROW()-Inputs!$B$4):D236),0)</f>
        <v>430.79876200358075</v>
      </c>
      <c r="F237">
        <f>IF(A237&gt;Inputs!$B$4,IF(D237&gt;E237,1,0),0)</f>
        <v>1</v>
      </c>
      <c r="G237">
        <f t="shared" si="14"/>
        <v>1</v>
      </c>
      <c r="H237">
        <f t="shared" si="12"/>
        <v>2.1463353106121463E-3</v>
      </c>
      <c r="I237">
        <f>IF(A237&gt;Inputs!$B$4,G237*Backtest!H237,0)</f>
        <v>2.1463353106121463E-3</v>
      </c>
      <c r="J237">
        <f t="shared" si="15"/>
        <v>1.1951674929070195</v>
      </c>
      <c r="K237">
        <f t="shared" si="13"/>
        <v>0</v>
      </c>
      <c r="L237">
        <f>(Inputs!$B$6*Backtest!J237)-(Backtest!K237*Inputs!$B$5)</f>
        <v>11951.674929070196</v>
      </c>
      <c r="M237">
        <f>IF(A237&gt;Inputs!$B$4,M236*(1+H236),Inputs!$B$6)</f>
        <v>12032.646080563158</v>
      </c>
      <c r="N237">
        <f>MAX($L$2:L237)</f>
        <v>12557.199060836743</v>
      </c>
    </row>
    <row r="238" spans="1:14" x14ac:dyDescent="0.3">
      <c r="A238">
        <v>237</v>
      </c>
      <c r="B238" s="5">
        <v>45635</v>
      </c>
      <c r="C238">
        <v>442.75384521484381</v>
      </c>
      <c r="D238" s="3">
        <f>IF(A238&gt;=Inputs!$B$3+1,AVERAGE(INDEX(C:C,ROW()-Inputs!$B$3):C237),0)</f>
        <v>439.85031127929688</v>
      </c>
      <c r="E238" s="3">
        <f>IF(A238&gt;=Inputs!$B$4+1,AVERAGE(INDEX(C:C,ROW()-Inputs!$B$4):D237),0)</f>
        <v>434.9630406697591</v>
      </c>
      <c r="F238">
        <f>IF(A238&gt;Inputs!$B$4,IF(D238&gt;E238,1,0),0)</f>
        <v>1</v>
      </c>
      <c r="G238">
        <f t="shared" si="14"/>
        <v>1</v>
      </c>
      <c r="H238">
        <f t="shared" si="12"/>
        <v>5.5232482787848092E-3</v>
      </c>
      <c r="I238">
        <f>IF(A238&gt;Inputs!$B$4,G238*Backtest!H238,0)</f>
        <v>5.5232482787848092E-3</v>
      </c>
      <c r="J238">
        <f t="shared" si="15"/>
        <v>1.2017686997050778</v>
      </c>
      <c r="K238">
        <f t="shared" si="13"/>
        <v>0</v>
      </c>
      <c r="L238">
        <f>(Inputs!$B$6*Backtest!J238)-(Backtest!K238*Inputs!$B$5)</f>
        <v>12017.686997050778</v>
      </c>
      <c r="M238">
        <f>IF(A238&gt;Inputs!$B$4,M237*(1+H237),Inputs!$B$6)</f>
        <v>12058.47217372597</v>
      </c>
      <c r="N238">
        <f>MAX($L$2:L238)</f>
        <v>12557.199060836743</v>
      </c>
    </row>
    <row r="239" spans="1:14" x14ac:dyDescent="0.3">
      <c r="A239">
        <v>238</v>
      </c>
      <c r="B239" s="5">
        <v>45636</v>
      </c>
      <c r="C239">
        <v>440.08358764648438</v>
      </c>
      <c r="D239" s="3">
        <f>IF(A239&gt;=Inputs!$B$3+1,AVERAGE(INDEX(C:C,ROW()-Inputs!$B$3):C238),0)</f>
        <v>441.537841796875</v>
      </c>
      <c r="E239" s="3">
        <f>IF(A239&gt;=Inputs!$B$4+1,AVERAGE(INDEX(C:C,ROW()-Inputs!$B$4):D238),0)</f>
        <v>438.37204488118488</v>
      </c>
      <c r="F239">
        <f>IF(A239&gt;Inputs!$B$4,IF(D239&gt;E239,1,0),0)</f>
        <v>1</v>
      </c>
      <c r="G239">
        <f t="shared" si="14"/>
        <v>1</v>
      </c>
      <c r="H239">
        <f t="shared" si="12"/>
        <v>-6.03102061612526E-3</v>
      </c>
      <c r="I239">
        <f>IF(A239&gt;Inputs!$B$4,G239*Backtest!H239,0)</f>
        <v>-6.03102061612526E-3</v>
      </c>
      <c r="J239">
        <f t="shared" si="15"/>
        <v>1.1945208079013425</v>
      </c>
      <c r="K239">
        <f t="shared" si="13"/>
        <v>0</v>
      </c>
      <c r="L239">
        <f>(Inputs!$B$6*Backtest!J239)-(Backtest!K239*Inputs!$B$5)</f>
        <v>11945.208079013426</v>
      </c>
      <c r="M239">
        <f>IF(A239&gt;Inputs!$B$4,M238*(1+H238),Inputs!$B$6)</f>
        <v>12125.074109404277</v>
      </c>
      <c r="N239">
        <f>MAX($L$2:L239)</f>
        <v>12557.199060836743</v>
      </c>
    </row>
    <row r="240" spans="1:14" x14ac:dyDescent="0.3">
      <c r="A240">
        <v>239</v>
      </c>
      <c r="B240" s="5">
        <v>45637</v>
      </c>
      <c r="C240">
        <v>445.7021484375</v>
      </c>
      <c r="D240" s="3">
        <f>IF(A240&gt;=Inputs!$B$3+1,AVERAGE(INDEX(C:C,ROW()-Inputs!$B$3):C239),0)</f>
        <v>441.41871643066406</v>
      </c>
      <c r="E240" s="3">
        <f>IF(A240&gt;=Inputs!$B$4+1,AVERAGE(INDEX(C:C,ROW()-Inputs!$B$4):D239),0)</f>
        <v>440.22421010335285</v>
      </c>
      <c r="F240">
        <f>IF(A240&gt;Inputs!$B$4,IF(D240&gt;E240,1,0),0)</f>
        <v>1</v>
      </c>
      <c r="G240">
        <f t="shared" si="14"/>
        <v>1</v>
      </c>
      <c r="H240">
        <f t="shared" si="12"/>
        <v>1.2767030965783244E-2</v>
      </c>
      <c r="I240">
        <f>IF(A240&gt;Inputs!$B$4,G240*Backtest!H240,0)</f>
        <v>1.2767030965783244E-2</v>
      </c>
      <c r="J240">
        <f t="shared" si="15"/>
        <v>1.2097712920450914</v>
      </c>
      <c r="K240">
        <f t="shared" si="13"/>
        <v>0</v>
      </c>
      <c r="L240">
        <f>(Inputs!$B$6*Backtest!J240)-(Backtest!K240*Inputs!$B$5)</f>
        <v>12097.712920450913</v>
      </c>
      <c r="M240">
        <f>IF(A240&gt;Inputs!$B$4,M239*(1+H239),Inputs!$B$6)</f>
        <v>12051.947537478412</v>
      </c>
      <c r="N240">
        <f>MAX($L$2:L240)</f>
        <v>12557.199060836743</v>
      </c>
    </row>
    <row r="241" spans="1:14" x14ac:dyDescent="0.3">
      <c r="A241">
        <v>240</v>
      </c>
      <c r="B241" s="5">
        <v>45638</v>
      </c>
      <c r="C241">
        <v>446.26797485351563</v>
      </c>
      <c r="D241" s="3">
        <f>IF(A241&gt;=Inputs!$B$3+1,AVERAGE(INDEX(C:C,ROW()-Inputs!$B$3):C240),0)</f>
        <v>442.89286804199219</v>
      </c>
      <c r="E241" s="3">
        <f>IF(A241&gt;=Inputs!$B$4+1,AVERAGE(INDEX(C:C,ROW()-Inputs!$B$4):D240),0)</f>
        <v>441.89107513427734</v>
      </c>
      <c r="F241">
        <f>IF(A241&gt;Inputs!$B$4,IF(D241&gt;E241,1,0),0)</f>
        <v>1</v>
      </c>
      <c r="G241">
        <f t="shared" si="14"/>
        <v>1</v>
      </c>
      <c r="H241">
        <f t="shared" si="12"/>
        <v>1.2695169139282925E-3</v>
      </c>
      <c r="I241">
        <f>IF(A241&gt;Inputs!$B$4,G241*Backtest!H241,0)</f>
        <v>1.2695169139282925E-3</v>
      </c>
      <c r="J241">
        <f t="shared" si="15"/>
        <v>1.2113071171623275</v>
      </c>
      <c r="K241">
        <f t="shared" si="13"/>
        <v>0</v>
      </c>
      <c r="L241">
        <f>(Inputs!$B$6*Backtest!J241)-(Backtest!K241*Inputs!$B$5)</f>
        <v>12113.071171623274</v>
      </c>
      <c r="M241">
        <f>IF(A241&gt;Inputs!$B$4,M240*(1+H240),Inputs!$B$6)</f>
        <v>12205.815124887395</v>
      </c>
      <c r="N241">
        <f>MAX($L$2:L241)</f>
        <v>12557.199060836743</v>
      </c>
    </row>
    <row r="242" spans="1:14" x14ac:dyDescent="0.3">
      <c r="A242">
        <v>241</v>
      </c>
      <c r="B242" s="5">
        <v>45639</v>
      </c>
      <c r="C242">
        <v>443.99472045898438</v>
      </c>
      <c r="D242" s="3">
        <f>IF(A242&gt;=Inputs!$B$3+1,AVERAGE(INDEX(C:C,ROW()-Inputs!$B$3):C241),0)</f>
        <v>445.98506164550781</v>
      </c>
      <c r="E242" s="3">
        <f>IF(A242&gt;=Inputs!$B$4+1,AVERAGE(INDEX(C:C,ROW()-Inputs!$B$4):D241),0)</f>
        <v>442.98385620117188</v>
      </c>
      <c r="F242">
        <f>IF(A242&gt;Inputs!$B$4,IF(D242&gt;E242,1,0),0)</f>
        <v>1</v>
      </c>
      <c r="G242">
        <f t="shared" si="14"/>
        <v>1</v>
      </c>
      <c r="H242">
        <f t="shared" si="12"/>
        <v>-5.0939223126584832E-3</v>
      </c>
      <c r="I242">
        <f>IF(A242&gt;Inputs!$B$4,G242*Backtest!H242,0)</f>
        <v>-5.0939223126584832E-3</v>
      </c>
      <c r="J242">
        <f t="shared" si="15"/>
        <v>1.2051368128107323</v>
      </c>
      <c r="K242">
        <f t="shared" si="13"/>
        <v>0</v>
      </c>
      <c r="L242">
        <f>(Inputs!$B$6*Backtest!J242)-(Backtest!K242*Inputs!$B$5)</f>
        <v>12051.368128107322</v>
      </c>
      <c r="M242">
        <f>IF(A242&gt;Inputs!$B$4,M241*(1+H241),Inputs!$B$6)</f>
        <v>12221.310613636721</v>
      </c>
      <c r="N242">
        <f>MAX($L$2:L242)</f>
        <v>12557.199060836743</v>
      </c>
    </row>
    <row r="243" spans="1:14" x14ac:dyDescent="0.3">
      <c r="A243">
        <v>242</v>
      </c>
      <c r="B243" s="5">
        <v>45642</v>
      </c>
      <c r="C243">
        <v>448.2830810546875</v>
      </c>
      <c r="D243" s="3">
        <f>IF(A243&gt;=Inputs!$B$3+1,AVERAGE(INDEX(C:C,ROW()-Inputs!$B$3):C242),0)</f>
        <v>445.13134765625</v>
      </c>
      <c r="E243" s="3">
        <f>IF(A243&gt;=Inputs!$B$4+1,AVERAGE(INDEX(C:C,ROW()-Inputs!$B$4):D242),0)</f>
        <v>444.37691497802734</v>
      </c>
      <c r="F243">
        <f>IF(A243&gt;Inputs!$B$4,IF(D243&gt;E243,1,0),0)</f>
        <v>1</v>
      </c>
      <c r="G243">
        <f t="shared" si="14"/>
        <v>1</v>
      </c>
      <c r="H243">
        <f t="shared" si="12"/>
        <v>9.6585846590022673E-3</v>
      </c>
      <c r="I243">
        <f>IF(A243&gt;Inputs!$B$4,G243*Backtest!H243,0)</f>
        <v>9.6585846590022673E-3</v>
      </c>
      <c r="J243">
        <f t="shared" si="15"/>
        <v>1.216776728742945</v>
      </c>
      <c r="K243">
        <f t="shared" si="13"/>
        <v>0</v>
      </c>
      <c r="L243">
        <f>(Inputs!$B$6*Backtest!J243)-(Backtest!K243*Inputs!$B$5)</f>
        <v>12167.767287429449</v>
      </c>
      <c r="M243">
        <f>IF(A243&gt;Inputs!$B$4,M242*(1+H242),Inputs!$B$6)</f>
        <v>12159.056206811987</v>
      </c>
      <c r="N243">
        <f>MAX($L$2:L243)</f>
        <v>12557.199060836743</v>
      </c>
    </row>
    <row r="244" spans="1:14" x14ac:dyDescent="0.3">
      <c r="A244">
        <v>243</v>
      </c>
      <c r="B244" s="5">
        <v>45643</v>
      </c>
      <c r="C244">
        <v>451.13204956054688</v>
      </c>
      <c r="D244" s="3">
        <f>IF(A244&gt;=Inputs!$B$3+1,AVERAGE(INDEX(C:C,ROW()-Inputs!$B$3):C243),0)</f>
        <v>446.13890075683594</v>
      </c>
      <c r="E244" s="3">
        <f>IF(A244&gt;=Inputs!$B$4+1,AVERAGE(INDEX(C:C,ROW()-Inputs!$B$4):D243),0)</f>
        <v>445.42584228515625</v>
      </c>
      <c r="F244">
        <f>IF(A244&gt;Inputs!$B$4,IF(D244&gt;E244,1,0),0)</f>
        <v>1</v>
      </c>
      <c r="G244">
        <f t="shared" si="14"/>
        <v>1</v>
      </c>
      <c r="H244">
        <f t="shared" si="12"/>
        <v>6.3552889374198784E-3</v>
      </c>
      <c r="I244">
        <f>IF(A244&gt;Inputs!$B$4,G244*Backtest!H244,0)</f>
        <v>6.3552889374198784E-3</v>
      </c>
      <c r="J244">
        <f t="shared" si="15"/>
        <v>1.224509696426435</v>
      </c>
      <c r="K244">
        <f t="shared" si="13"/>
        <v>0</v>
      </c>
      <c r="L244">
        <f>(Inputs!$B$6*Backtest!J244)-(Backtest!K244*Inputs!$B$5)</f>
        <v>12245.09696426435</v>
      </c>
      <c r="M244">
        <f>IF(A244&gt;Inputs!$B$4,M243*(1+H243),Inputs!$B$6)</f>
        <v>12276.495480559048</v>
      </c>
      <c r="N244">
        <f>MAX($L$2:L244)</f>
        <v>12557.199060836743</v>
      </c>
    </row>
    <row r="245" spans="1:14" x14ac:dyDescent="0.3">
      <c r="A245">
        <v>244</v>
      </c>
      <c r="B245" s="5">
        <v>45644</v>
      </c>
      <c r="C245">
        <v>434.1871337890625</v>
      </c>
      <c r="D245" s="3">
        <f>IF(A245&gt;=Inputs!$B$3+1,AVERAGE(INDEX(C:C,ROW()-Inputs!$B$3):C244),0)</f>
        <v>449.70756530761719</v>
      </c>
      <c r="E245" s="3">
        <f>IF(A245&gt;=Inputs!$B$4+1,AVERAGE(INDEX(C:C,ROW()-Inputs!$B$4):D244),0)</f>
        <v>446.77752685546875</v>
      </c>
      <c r="F245">
        <f>IF(A245&gt;Inputs!$B$4,IF(D245&gt;E245,1,0),0)</f>
        <v>1</v>
      </c>
      <c r="G245">
        <f t="shared" si="14"/>
        <v>1</v>
      </c>
      <c r="H245">
        <f t="shared" si="12"/>
        <v>-3.756087776958128E-2</v>
      </c>
      <c r="I245">
        <f>IF(A245&gt;Inputs!$B$4,G245*Backtest!H245,0)</f>
        <v>-3.756087776958128E-2</v>
      </c>
      <c r="J245">
        <f t="shared" si="15"/>
        <v>1.1785160373912946</v>
      </c>
      <c r="K245">
        <f t="shared" si="13"/>
        <v>0</v>
      </c>
      <c r="L245">
        <f>(Inputs!$B$6*Backtest!J245)-(Backtest!K245*Inputs!$B$5)</f>
        <v>11785.160373912946</v>
      </c>
      <c r="M245">
        <f>IF(A245&gt;Inputs!$B$4,M244*(1+H244),Inputs!$B$6)</f>
        <v>12354.51615647693</v>
      </c>
      <c r="N245">
        <f>MAX($L$2:L245)</f>
        <v>12557.199060836743</v>
      </c>
    </row>
    <row r="246" spans="1:14" x14ac:dyDescent="0.3">
      <c r="A246">
        <v>245</v>
      </c>
      <c r="B246" s="5">
        <v>45645</v>
      </c>
      <c r="C246">
        <v>433.8297119140625</v>
      </c>
      <c r="D246" s="3">
        <f>IF(A246&gt;=Inputs!$B$3+1,AVERAGE(INDEX(C:C,ROW()-Inputs!$B$3):C245),0)</f>
        <v>442.65959167480469</v>
      </c>
      <c r="E246" s="3">
        <f>IF(A246&gt;=Inputs!$B$4+1,AVERAGE(INDEX(C:C,ROW()-Inputs!$B$4):D245),0)</f>
        <v>445.76334635416669</v>
      </c>
      <c r="F246">
        <f>IF(A246&gt;Inputs!$B$4,IF(D246&gt;E246,1,0),0)</f>
        <v>0</v>
      </c>
      <c r="G246">
        <f t="shared" si="14"/>
        <v>1</v>
      </c>
      <c r="H246">
        <f t="shared" si="12"/>
        <v>-8.2319775779826632E-4</v>
      </c>
      <c r="I246">
        <f>IF(A246&gt;Inputs!$B$4,G246*Backtest!H246,0)</f>
        <v>-8.2319775779826632E-4</v>
      </c>
      <c r="J246">
        <f t="shared" si="15"/>
        <v>1.1775458856317849</v>
      </c>
      <c r="K246">
        <f t="shared" si="13"/>
        <v>0</v>
      </c>
      <c r="L246">
        <f>(Inputs!$B$6*Backtest!J246)-(Backtest!K246*Inputs!$B$5)</f>
        <v>11775.458856317849</v>
      </c>
      <c r="M246">
        <f>IF(A246&gt;Inputs!$B$4,M245*(1+H245),Inputs!$B$6)</f>
        <v>11890.469685221182</v>
      </c>
      <c r="N246">
        <f>MAX($L$2:L246)</f>
        <v>12557.199060836743</v>
      </c>
    </row>
    <row r="247" spans="1:14" x14ac:dyDescent="0.3">
      <c r="A247">
        <v>246</v>
      </c>
      <c r="B247" s="5">
        <v>45646</v>
      </c>
      <c r="C247">
        <v>433.40289306640619</v>
      </c>
      <c r="D247" s="3">
        <f>IF(A247&gt;=Inputs!$B$3+1,AVERAGE(INDEX(C:C,ROW()-Inputs!$B$3):C246),0)</f>
        <v>434.0084228515625</v>
      </c>
      <c r="E247" s="3">
        <f>IF(A247&gt;=Inputs!$B$4+1,AVERAGE(INDEX(C:C,ROW()-Inputs!$B$4):D246),0)</f>
        <v>442.94249216715497</v>
      </c>
      <c r="F247">
        <f>IF(A247&gt;Inputs!$B$4,IF(D247&gt;E247,1,0),0)</f>
        <v>0</v>
      </c>
      <c r="G247">
        <f t="shared" si="14"/>
        <v>0</v>
      </c>
      <c r="H247">
        <f t="shared" si="12"/>
        <v>-9.8383959404990673E-4</v>
      </c>
      <c r="I247">
        <f>IF(A247&gt;Inputs!$B$4,G247*Backtest!H247,0)</f>
        <v>0</v>
      </c>
      <c r="J247">
        <f t="shared" si="15"/>
        <v>1.1775458856317849</v>
      </c>
      <c r="K247">
        <f t="shared" si="13"/>
        <v>1</v>
      </c>
      <c r="L247">
        <f>(Inputs!$B$6*Backtest!J247)-(Backtest!K247*Inputs!$B$5)</f>
        <v>11775.45385631785</v>
      </c>
      <c r="M247">
        <f>IF(A247&gt;Inputs!$B$4,M246*(1+H246),Inputs!$B$6)</f>
        <v>11880.68147723714</v>
      </c>
      <c r="N247">
        <f>MAX($L$2:L247)</f>
        <v>12557.199060836743</v>
      </c>
    </row>
    <row r="248" spans="1:14" x14ac:dyDescent="0.3">
      <c r="A248">
        <v>247</v>
      </c>
      <c r="B248" s="5">
        <v>45649</v>
      </c>
      <c r="C248">
        <v>432.06277465820313</v>
      </c>
      <c r="D248" s="3">
        <f>IF(A248&gt;=Inputs!$B$3+1,AVERAGE(INDEX(C:C,ROW()-Inputs!$B$3):C247),0)</f>
        <v>433.61630249023438</v>
      </c>
      <c r="E248" s="3">
        <f>IF(A248&gt;=Inputs!$B$4+1,AVERAGE(INDEX(C:C,ROW()-Inputs!$B$4):D247),0)</f>
        <v>437.96588643391925</v>
      </c>
      <c r="F248">
        <f>IF(A248&gt;Inputs!$B$4,IF(D248&gt;E248,1,0),0)</f>
        <v>0</v>
      </c>
      <c r="G248">
        <f t="shared" si="14"/>
        <v>0</v>
      </c>
      <c r="H248">
        <f t="shared" si="12"/>
        <v>-3.0920845929788277E-3</v>
      </c>
      <c r="I248">
        <f>IF(A248&gt;Inputs!$B$4,G248*Backtest!H248,0)</f>
        <v>0</v>
      </c>
      <c r="J248">
        <f t="shared" si="15"/>
        <v>1.1775458856317849</v>
      </c>
      <c r="K248">
        <f t="shared" si="13"/>
        <v>0</v>
      </c>
      <c r="L248">
        <f>(Inputs!$B$6*Backtest!J248)-(Backtest!K248*Inputs!$B$5)</f>
        <v>11775.458856317849</v>
      </c>
      <c r="M248">
        <f>IF(A248&gt;Inputs!$B$4,M247*(1+H247),Inputs!$B$6)</f>
        <v>11868.992792395538</v>
      </c>
      <c r="N248">
        <f>MAX($L$2:L248)</f>
        <v>12557.199060836743</v>
      </c>
    </row>
    <row r="249" spans="1:14" x14ac:dyDescent="0.3">
      <c r="A249">
        <v>248</v>
      </c>
      <c r="B249" s="5">
        <v>45650</v>
      </c>
      <c r="C249">
        <v>436.11285400390619</v>
      </c>
      <c r="D249" s="3">
        <f>IF(A249&gt;=Inputs!$B$3+1,AVERAGE(INDEX(C:C,ROW()-Inputs!$B$3):C248),0)</f>
        <v>432.73283386230469</v>
      </c>
      <c r="E249" s="3">
        <f>IF(A249&gt;=Inputs!$B$4+1,AVERAGE(INDEX(C:C,ROW()-Inputs!$B$4):D248),0)</f>
        <v>434.92994944254559</v>
      </c>
      <c r="F249">
        <f>IF(A249&gt;Inputs!$B$4,IF(D249&gt;E249,1,0),0)</f>
        <v>0</v>
      </c>
      <c r="G249">
        <f t="shared" si="14"/>
        <v>0</v>
      </c>
      <c r="H249">
        <f t="shared" si="12"/>
        <v>9.3738215445822171E-3</v>
      </c>
      <c r="I249">
        <f>IF(A249&gt;Inputs!$B$4,G249*Backtest!H249,0)</f>
        <v>0</v>
      </c>
      <c r="J249">
        <f t="shared" si="15"/>
        <v>1.1775458856317849</v>
      </c>
      <c r="K249">
        <f t="shared" si="13"/>
        <v>0</v>
      </c>
      <c r="L249">
        <f>(Inputs!$B$6*Backtest!J249)-(Backtest!K249*Inputs!$B$5)</f>
        <v>11775.458856317849</v>
      </c>
      <c r="M249">
        <f>IF(A249&gt;Inputs!$B$4,M248*(1+H248),Inputs!$B$6)</f>
        <v>11832.292862647995</v>
      </c>
      <c r="N249">
        <f>MAX($L$2:L249)</f>
        <v>12557.199060836743</v>
      </c>
    </row>
    <row r="250" spans="1:14" x14ac:dyDescent="0.3">
      <c r="A250">
        <v>249</v>
      </c>
      <c r="B250" s="5">
        <v>45652</v>
      </c>
      <c r="C250">
        <v>434.90182495117188</v>
      </c>
      <c r="D250" s="3">
        <f>IF(A250&gt;=Inputs!$B$3+1,AVERAGE(INDEX(C:C,ROW()-Inputs!$B$3):C249),0)</f>
        <v>434.08781433105469</v>
      </c>
      <c r="E250" s="3">
        <f>IF(A250&gt;=Inputs!$B$4+1,AVERAGE(INDEX(C:C,ROW()-Inputs!$B$4):D249),0)</f>
        <v>433.65601348876953</v>
      </c>
      <c r="F250">
        <f>IF(A250&gt;Inputs!$B$4,IF(D250&gt;E250,1,0),0)</f>
        <v>1</v>
      </c>
      <c r="G250">
        <f t="shared" si="14"/>
        <v>0</v>
      </c>
      <c r="H250">
        <f t="shared" si="12"/>
        <v>-2.7768708067555936E-3</v>
      </c>
      <c r="I250">
        <f>IF(A250&gt;Inputs!$B$4,G250*Backtest!H250,0)</f>
        <v>0</v>
      </c>
      <c r="J250">
        <f t="shared" si="15"/>
        <v>1.1775458856317849</v>
      </c>
      <c r="K250">
        <f t="shared" si="13"/>
        <v>0</v>
      </c>
      <c r="L250">
        <f>(Inputs!$B$6*Backtest!J250)-(Backtest!K250*Inputs!$B$5)</f>
        <v>11775.458856317849</v>
      </c>
      <c r="M250">
        <f>IF(A250&gt;Inputs!$B$4,M249*(1+H249),Inputs!$B$6)</f>
        <v>11943.206664405692</v>
      </c>
      <c r="N250">
        <f>MAX($L$2:L250)</f>
        <v>12557.199060836743</v>
      </c>
    </row>
    <row r="251" spans="1:14" x14ac:dyDescent="0.3">
      <c r="A251">
        <v>250</v>
      </c>
      <c r="B251" s="5">
        <v>45653</v>
      </c>
      <c r="C251">
        <v>427.3773193359375</v>
      </c>
      <c r="D251" s="3">
        <f>IF(A251&gt;=Inputs!$B$3+1,AVERAGE(INDEX(C:C,ROW()-Inputs!$B$3):C250),0)</f>
        <v>435.50733947753906</v>
      </c>
      <c r="E251" s="3">
        <f>IF(A251&gt;=Inputs!$B$4+1,AVERAGE(INDEX(C:C,ROW()-Inputs!$B$4):D250),0)</f>
        <v>433.9190673828125</v>
      </c>
      <c r="F251">
        <f>IF(A251&gt;Inputs!$B$4,IF(D251&gt;E251,1,0),0)</f>
        <v>1</v>
      </c>
      <c r="G251">
        <f t="shared" si="14"/>
        <v>1</v>
      </c>
      <c r="H251">
        <f t="shared" si="12"/>
        <v>-1.7301618856345735E-2</v>
      </c>
      <c r="I251">
        <f>IF(A251&gt;Inputs!$B$4,G251*Backtest!H251,0)</f>
        <v>-1.7301618856345735E-2</v>
      </c>
      <c r="J251">
        <f t="shared" si="15"/>
        <v>1.1571724355327255</v>
      </c>
      <c r="K251">
        <f t="shared" si="13"/>
        <v>1</v>
      </c>
      <c r="L251">
        <f>(Inputs!$B$6*Backtest!J251)-(Backtest!K251*Inputs!$B$5)</f>
        <v>11571.719355327255</v>
      </c>
      <c r="M251">
        <f>IF(A251&gt;Inputs!$B$4,M250*(1+H250),Inputs!$B$6)</f>
        <v>11910.041922480255</v>
      </c>
      <c r="N251">
        <f>MAX($L$2:L251)</f>
        <v>12557.199060836743</v>
      </c>
    </row>
    <row r="252" spans="1:14" x14ac:dyDescent="0.3">
      <c r="A252">
        <v>251</v>
      </c>
      <c r="B252" s="5">
        <v>45656</v>
      </c>
      <c r="C252">
        <v>421.71905517578119</v>
      </c>
      <c r="D252" s="3">
        <f>IF(A252&gt;=Inputs!$B$3+1,AVERAGE(INDEX(C:C,ROW()-Inputs!$B$3):C251),0)</f>
        <v>431.13957214355469</v>
      </c>
      <c r="E252" s="3">
        <f>IF(A252&gt;=Inputs!$B$4+1,AVERAGE(INDEX(C:C,ROW()-Inputs!$B$4):D251),0)</f>
        <v>433.45333099365234</v>
      </c>
      <c r="F252">
        <f>IF(A252&gt;Inputs!$B$4,IF(D252&gt;E252,1,0),0)</f>
        <v>0</v>
      </c>
      <c r="G252">
        <f t="shared" si="14"/>
        <v>1</v>
      </c>
      <c r="H252">
        <f t="shared" si="12"/>
        <v>-1.3239505009175923E-2</v>
      </c>
      <c r="I252">
        <f>IF(A252&gt;Inputs!$B$4,G252*Backtest!H252,0)</f>
        <v>-1.3239505009175923E-2</v>
      </c>
      <c r="J252">
        <f t="shared" si="15"/>
        <v>1.1418520452760097</v>
      </c>
      <c r="K252">
        <f t="shared" si="13"/>
        <v>0</v>
      </c>
      <c r="L252">
        <f>(Inputs!$B$6*Backtest!J252)-(Backtest!K252*Inputs!$B$5)</f>
        <v>11418.520452760096</v>
      </c>
      <c r="M252">
        <f>IF(A252&gt;Inputs!$B$4,M251*(1+H251),Inputs!$B$6)</f>
        <v>11703.978916574402</v>
      </c>
      <c r="N252">
        <f>MAX($L$2:L252)</f>
        <v>12557.199060836743</v>
      </c>
    </row>
    <row r="253" spans="1:14" x14ac:dyDescent="0.3">
      <c r="A253">
        <v>252</v>
      </c>
      <c r="B253" s="5">
        <v>45657</v>
      </c>
      <c r="C253">
        <v>418.41342163085938</v>
      </c>
      <c r="D253" s="3">
        <f>IF(A253&gt;=Inputs!$B$3+1,AVERAGE(INDEX(C:C,ROW()-Inputs!$B$3):C252),0)</f>
        <v>424.54818725585938</v>
      </c>
      <c r="E253" s="3">
        <f>IF(A253&gt;=Inputs!$B$4+1,AVERAGE(INDEX(C:C,ROW()-Inputs!$B$4):D252),0)</f>
        <v>430.78882090250653</v>
      </c>
      <c r="F253">
        <f>IF(A253&gt;Inputs!$B$4,IF(D253&gt;E253,1,0),0)</f>
        <v>0</v>
      </c>
      <c r="G253">
        <f t="shared" si="14"/>
        <v>0</v>
      </c>
      <c r="H253">
        <f t="shared" si="12"/>
        <v>-7.8384732782443844E-3</v>
      </c>
      <c r="I253">
        <f>IF(A253&gt;Inputs!$B$4,G253*Backtest!H253,0)</f>
        <v>0</v>
      </c>
      <c r="J253">
        <f t="shared" si="15"/>
        <v>1.1418520452760097</v>
      </c>
      <c r="K253">
        <f t="shared" si="13"/>
        <v>1</v>
      </c>
      <c r="L253">
        <f>(Inputs!$B$6*Backtest!J253)-(Backtest!K253*Inputs!$B$5)</f>
        <v>11418.515452760097</v>
      </c>
      <c r="M253">
        <f>IF(A253&gt;Inputs!$B$4,M252*(1+H252),Inputs!$B$6)</f>
        <v>11549.024029081125</v>
      </c>
      <c r="N253">
        <f>MAX($L$2:L253)</f>
        <v>12557.199060836743</v>
      </c>
    </row>
    <row r="254" spans="1:14" x14ac:dyDescent="0.3">
      <c r="A254">
        <v>253</v>
      </c>
      <c r="B254" s="5">
        <v>45659</v>
      </c>
      <c r="C254">
        <v>415.51483154296881</v>
      </c>
      <c r="D254" s="3">
        <f>IF(A254&gt;=Inputs!$B$3+1,AVERAGE(INDEX(C:C,ROW()-Inputs!$B$3):C253),0)</f>
        <v>420.06623840332031</v>
      </c>
      <c r="E254" s="3">
        <f>IF(A254&gt;=Inputs!$B$4+1,AVERAGE(INDEX(C:C,ROW()-Inputs!$B$4):D253),0)</f>
        <v>426.45081583658856</v>
      </c>
      <c r="F254">
        <f>IF(A254&gt;Inputs!$B$4,IF(D254&gt;E254,1,0),0)</f>
        <v>0</v>
      </c>
      <c r="G254">
        <f t="shared" si="14"/>
        <v>0</v>
      </c>
      <c r="H254">
        <f t="shared" si="12"/>
        <v>-6.9275743512067223E-3</v>
      </c>
      <c r="I254">
        <f>IF(A254&gt;Inputs!$B$4,G254*Backtest!H254,0)</f>
        <v>0</v>
      </c>
      <c r="J254">
        <f t="shared" si="15"/>
        <v>1.1418520452760097</v>
      </c>
      <c r="K254">
        <f t="shared" si="13"/>
        <v>0</v>
      </c>
      <c r="L254">
        <f>(Inputs!$B$6*Backtest!J254)-(Backtest!K254*Inputs!$B$5)</f>
        <v>11418.520452760096</v>
      </c>
      <c r="M254">
        <f>IF(A254&gt;Inputs!$B$4,M253*(1+H253),Inputs!$B$6)</f>
        <v>11458.49731283937</v>
      </c>
      <c r="N254">
        <f>MAX($L$2:L254)</f>
        <v>12557.199060836743</v>
      </c>
    </row>
    <row r="255" spans="1:14" x14ac:dyDescent="0.3">
      <c r="A255">
        <v>254</v>
      </c>
      <c r="B255" s="5">
        <v>45660</v>
      </c>
      <c r="C255">
        <v>420.24990844726563</v>
      </c>
      <c r="D255" s="3">
        <f>IF(A255&gt;=Inputs!$B$3+1,AVERAGE(INDEX(C:C,ROW()-Inputs!$B$3):C254),0)</f>
        <v>416.96412658691406</v>
      </c>
      <c r="E255" s="3">
        <f>IF(A255&gt;=Inputs!$B$4+1,AVERAGE(INDEX(C:C,ROW()-Inputs!$B$4):D254),0)</f>
        <v>421.90021769205731</v>
      </c>
      <c r="F255">
        <f>IF(A255&gt;Inputs!$B$4,IF(D255&gt;E255,1,0),0)</f>
        <v>0</v>
      </c>
      <c r="G255">
        <f t="shared" si="14"/>
        <v>0</v>
      </c>
      <c r="H255">
        <f t="shared" si="12"/>
        <v>1.1395686856022991E-2</v>
      </c>
      <c r="I255">
        <f>IF(A255&gt;Inputs!$B$4,G255*Backtest!H255,0)</f>
        <v>0</v>
      </c>
      <c r="J255">
        <f t="shared" si="15"/>
        <v>1.1418520452760097</v>
      </c>
      <c r="K255">
        <f t="shared" si="13"/>
        <v>0</v>
      </c>
      <c r="L255">
        <f>(Inputs!$B$6*Backtest!J255)-(Backtest!K255*Inputs!$B$5)</f>
        <v>11418.520452760096</v>
      </c>
      <c r="M255">
        <f>IF(A255&gt;Inputs!$B$4,M254*(1+H254),Inputs!$B$6)</f>
        <v>11379.117720751574</v>
      </c>
      <c r="N255">
        <f>MAX($L$2:L255)</f>
        <v>12557.199060836743</v>
      </c>
    </row>
    <row r="256" spans="1:14" x14ac:dyDescent="0.3">
      <c r="A256">
        <v>255</v>
      </c>
      <c r="B256" s="5">
        <v>45663</v>
      </c>
      <c r="C256">
        <v>424.71694946289063</v>
      </c>
      <c r="D256" s="3">
        <f>IF(A256&gt;=Inputs!$B$3+1,AVERAGE(INDEX(C:C,ROW()-Inputs!$B$3):C255),0)</f>
        <v>417.88236999511719</v>
      </c>
      <c r="E256" s="3">
        <f>IF(A256&gt;=Inputs!$B$4+1,AVERAGE(INDEX(C:C,ROW()-Inputs!$B$4):D255),0)</f>
        <v>419.29278564453125</v>
      </c>
      <c r="F256">
        <f>IF(A256&gt;Inputs!$B$4,IF(D256&gt;E256,1,0),0)</f>
        <v>0</v>
      </c>
      <c r="G256">
        <f t="shared" si="14"/>
        <v>0</v>
      </c>
      <c r="H256">
        <f t="shared" si="12"/>
        <v>1.0629487183304365E-2</v>
      </c>
      <c r="I256">
        <f>IF(A256&gt;Inputs!$B$4,G256*Backtest!H256,0)</f>
        <v>0</v>
      </c>
      <c r="J256">
        <f t="shared" si="15"/>
        <v>1.1418520452760097</v>
      </c>
      <c r="K256">
        <f t="shared" si="13"/>
        <v>0</v>
      </c>
      <c r="L256">
        <f>(Inputs!$B$6*Backtest!J256)-(Backtest!K256*Inputs!$B$5)</f>
        <v>11418.520452760096</v>
      </c>
      <c r="M256">
        <f>IF(A256&gt;Inputs!$B$4,M255*(1+H255),Inputs!$B$6)</f>
        <v>11508.790582995081</v>
      </c>
      <c r="N256">
        <f>MAX($L$2:L256)</f>
        <v>12557.199060836743</v>
      </c>
    </row>
    <row r="257" spans="1:14" x14ac:dyDescent="0.3">
      <c r="A257">
        <v>256</v>
      </c>
      <c r="B257" s="5">
        <v>45664</v>
      </c>
      <c r="C257">
        <v>419.27706909179688</v>
      </c>
      <c r="D257" s="3">
        <f>IF(A257&gt;=Inputs!$B$3+1,AVERAGE(INDEX(C:C,ROW()-Inputs!$B$3):C256),0)</f>
        <v>422.48342895507813</v>
      </c>
      <c r="E257" s="3">
        <f>IF(A257&gt;=Inputs!$B$4+1,AVERAGE(INDEX(C:C,ROW()-Inputs!$B$4):D256),0)</f>
        <v>419.23240407307941</v>
      </c>
      <c r="F257">
        <f>IF(A257&gt;Inputs!$B$4,IF(D257&gt;E257,1,0),0)</f>
        <v>1</v>
      </c>
      <c r="G257">
        <f t="shared" si="14"/>
        <v>0</v>
      </c>
      <c r="H257">
        <f t="shared" si="12"/>
        <v>-1.2808248830128321E-2</v>
      </c>
      <c r="I257">
        <f>IF(A257&gt;Inputs!$B$4,G257*Backtest!H257,0)</f>
        <v>0</v>
      </c>
      <c r="J257">
        <f t="shared" si="15"/>
        <v>1.1418520452760097</v>
      </c>
      <c r="K257">
        <f t="shared" si="13"/>
        <v>0</v>
      </c>
      <c r="L257">
        <f>(Inputs!$B$6*Backtest!J257)-(Backtest!K257*Inputs!$B$5)</f>
        <v>11418.520452760096</v>
      </c>
      <c r="M257">
        <f>IF(A257&gt;Inputs!$B$4,M256*(1+H256),Inputs!$B$6)</f>
        <v>11631.123124992362</v>
      </c>
      <c r="N257">
        <f>MAX($L$2:L257)</f>
        <v>12557.199060836743</v>
      </c>
    </row>
    <row r="258" spans="1:14" x14ac:dyDescent="0.3">
      <c r="A258">
        <v>257</v>
      </c>
      <c r="B258" s="5">
        <v>45665</v>
      </c>
      <c r="C258">
        <v>421.4510498046875</v>
      </c>
      <c r="D258" s="3">
        <f>IF(A258&gt;=Inputs!$B$3+1,AVERAGE(INDEX(C:C,ROW()-Inputs!$B$3):C257),0)</f>
        <v>421.99700927734375</v>
      </c>
      <c r="E258" s="3">
        <f>IF(A258&gt;=Inputs!$B$4+1,AVERAGE(INDEX(C:C,ROW()-Inputs!$B$4):D257),0)</f>
        <v>420.26230875651044</v>
      </c>
      <c r="F258">
        <f>IF(A258&gt;Inputs!$B$4,IF(D258&gt;E258,1,0),0)</f>
        <v>1</v>
      </c>
      <c r="G258">
        <f t="shared" si="14"/>
        <v>1</v>
      </c>
      <c r="H258">
        <f t="shared" si="12"/>
        <v>5.1850694281938559E-3</v>
      </c>
      <c r="I258">
        <f>IF(A258&gt;Inputs!$B$4,G258*Backtest!H258,0)</f>
        <v>5.1850694281938559E-3</v>
      </c>
      <c r="J258">
        <f t="shared" si="15"/>
        <v>1.1477726274074909</v>
      </c>
      <c r="K258">
        <f t="shared" si="13"/>
        <v>1</v>
      </c>
      <c r="L258">
        <f>(Inputs!$B$6*Backtest!J258)-(Backtest!K258*Inputs!$B$5)</f>
        <v>11477.721274074909</v>
      </c>
      <c r="M258">
        <f>IF(A258&gt;Inputs!$B$4,M257*(1+H257),Inputs!$B$6)</f>
        <v>11482.1488058336</v>
      </c>
      <c r="N258">
        <f>MAX($L$2:L258)</f>
        <v>12557.199060836743</v>
      </c>
    </row>
    <row r="259" spans="1:14" x14ac:dyDescent="0.3">
      <c r="A259">
        <v>258</v>
      </c>
      <c r="B259" s="5">
        <v>45667</v>
      </c>
      <c r="C259">
        <v>415.88211059570313</v>
      </c>
      <c r="D259" s="3">
        <f>IF(A259&gt;=Inputs!$B$3+1,AVERAGE(INDEX(C:C,ROW()-Inputs!$B$3):C258),0)</f>
        <v>420.36405944824219</v>
      </c>
      <c r="E259" s="3">
        <f>IF(A259&gt;=Inputs!$B$4+1,AVERAGE(INDEX(C:C,ROW()-Inputs!$B$4):D258),0)</f>
        <v>421.30131276448566</v>
      </c>
      <c r="F259">
        <f>IF(A259&gt;Inputs!$B$4,IF(D259&gt;E259,1,0),0)</f>
        <v>0</v>
      </c>
      <c r="G259">
        <f t="shared" si="14"/>
        <v>1</v>
      </c>
      <c r="H259">
        <f t="shared" ref="H259:H322" si="16">(C259/C258)-1</f>
        <v>-1.321372722067049E-2</v>
      </c>
      <c r="I259">
        <f>IF(A259&gt;Inputs!$B$4,G259*Backtest!H259,0)</f>
        <v>-1.321372722067049E-2</v>
      </c>
      <c r="J259">
        <f t="shared" si="15"/>
        <v>1.1326062729975761</v>
      </c>
      <c r="K259">
        <f t="shared" ref="K259:K322" si="17">ABS(G259-G258)</f>
        <v>0</v>
      </c>
      <c r="L259">
        <f>(Inputs!$B$6*Backtest!J259)-(Backtest!K259*Inputs!$B$5)</f>
        <v>11326.062729975762</v>
      </c>
      <c r="M259">
        <f>IF(A259&gt;Inputs!$B$4,M258*(1+H258),Inputs!$B$6)</f>
        <v>11541.684544576699</v>
      </c>
      <c r="N259">
        <f>MAX($L$2:L259)</f>
        <v>12557.199060836743</v>
      </c>
    </row>
    <row r="260" spans="1:14" x14ac:dyDescent="0.3">
      <c r="A260">
        <v>259</v>
      </c>
      <c r="B260" s="5">
        <v>45670</v>
      </c>
      <c r="C260">
        <v>414.135009765625</v>
      </c>
      <c r="D260" s="3">
        <f>IF(A260&gt;=Inputs!$B$3+1,AVERAGE(INDEX(C:C,ROW()-Inputs!$B$3):C259),0)</f>
        <v>418.66658020019531</v>
      </c>
      <c r="E260" s="3">
        <f>IF(A260&gt;=Inputs!$B$4+1,AVERAGE(INDEX(C:C,ROW()-Inputs!$B$4):D259),0)</f>
        <v>420.24245452880859</v>
      </c>
      <c r="F260">
        <f>IF(A260&gt;Inputs!$B$4,IF(D260&gt;E260,1,0),0)</f>
        <v>0</v>
      </c>
      <c r="G260">
        <f t="shared" ref="G260:G323" si="18">F259</f>
        <v>0</v>
      </c>
      <c r="H260">
        <f t="shared" si="16"/>
        <v>-4.2009521101439296E-3</v>
      </c>
      <c r="I260">
        <f>IF(A260&gt;Inputs!$B$4,G260*Backtest!H260,0)</f>
        <v>0</v>
      </c>
      <c r="J260">
        <f t="shared" ref="J260:J323" si="19">J259*(1+I260)</f>
        <v>1.1326062729975761</v>
      </c>
      <c r="K260">
        <f t="shared" si="17"/>
        <v>1</v>
      </c>
      <c r="L260">
        <f>(Inputs!$B$6*Backtest!J260)-(Backtest!K260*Inputs!$B$5)</f>
        <v>11326.057729975762</v>
      </c>
      <c r="M260">
        <f>IF(A260&gt;Inputs!$B$4,M259*(1+H259),Inputs!$B$6)</f>
        <v>11389.175873337634</v>
      </c>
      <c r="N260">
        <f>MAX($L$2:L260)</f>
        <v>12557.199060836743</v>
      </c>
    </row>
    <row r="261" spans="1:14" x14ac:dyDescent="0.3">
      <c r="A261">
        <v>260</v>
      </c>
      <c r="B261" s="5">
        <v>45671</v>
      </c>
      <c r="C261">
        <v>412.62615966796881</v>
      </c>
      <c r="D261" s="3">
        <f>IF(A261&gt;=Inputs!$B$3+1,AVERAGE(INDEX(C:C,ROW()-Inputs!$B$3):C260),0)</f>
        <v>415.00856018066406</v>
      </c>
      <c r="E261" s="3">
        <f>IF(A261&gt;=Inputs!$B$4+1,AVERAGE(INDEX(C:C,ROW()-Inputs!$B$4):D260),0)</f>
        <v>418.74930318196613</v>
      </c>
      <c r="F261">
        <f>IF(A261&gt;Inputs!$B$4,IF(D261&gt;E261,1,0),0)</f>
        <v>0</v>
      </c>
      <c r="G261">
        <f t="shared" si="18"/>
        <v>0</v>
      </c>
      <c r="H261">
        <f t="shared" si="16"/>
        <v>-3.6433773095158051E-3</v>
      </c>
      <c r="I261">
        <f>IF(A261&gt;Inputs!$B$4,G261*Backtest!H261,0)</f>
        <v>0</v>
      </c>
      <c r="J261">
        <f t="shared" si="19"/>
        <v>1.1326062729975761</v>
      </c>
      <c r="K261">
        <f t="shared" si="17"/>
        <v>0</v>
      </c>
      <c r="L261">
        <f>(Inputs!$B$6*Backtest!J261)-(Backtest!K261*Inputs!$B$5)</f>
        <v>11326.062729975762</v>
      </c>
      <c r="M261">
        <f>IF(A261&gt;Inputs!$B$4,M260*(1+H260),Inputs!$B$6)</f>
        <v>11341.330490919736</v>
      </c>
      <c r="N261">
        <f>MAX($L$2:L261)</f>
        <v>12557.199060836743</v>
      </c>
    </row>
    <row r="262" spans="1:14" x14ac:dyDescent="0.3">
      <c r="A262">
        <v>261</v>
      </c>
      <c r="B262" s="5">
        <v>45672</v>
      </c>
      <c r="C262">
        <v>423.188232421875</v>
      </c>
      <c r="D262" s="3">
        <f>IF(A262&gt;=Inputs!$B$3+1,AVERAGE(INDEX(C:C,ROW()-Inputs!$B$3):C261),0)</f>
        <v>413.38058471679688</v>
      </c>
      <c r="E262" s="3">
        <f>IF(A262&gt;=Inputs!$B$4+1,AVERAGE(INDEX(C:C,ROW()-Inputs!$B$4):D261),0)</f>
        <v>416.11374664306641</v>
      </c>
      <c r="F262">
        <f>IF(A262&gt;Inputs!$B$4,IF(D262&gt;E262,1,0),0)</f>
        <v>0</v>
      </c>
      <c r="G262">
        <f t="shared" si="18"/>
        <v>0</v>
      </c>
      <c r="H262">
        <f t="shared" si="16"/>
        <v>2.5597196170027647E-2</v>
      </c>
      <c r="I262">
        <f>IF(A262&gt;Inputs!$B$4,G262*Backtest!H262,0)</f>
        <v>0</v>
      </c>
      <c r="J262">
        <f t="shared" si="19"/>
        <v>1.1326062729975761</v>
      </c>
      <c r="K262">
        <f t="shared" si="17"/>
        <v>0</v>
      </c>
      <c r="L262">
        <f>(Inputs!$B$6*Backtest!J262)-(Backtest!K262*Inputs!$B$5)</f>
        <v>11326.062729975762</v>
      </c>
      <c r="M262">
        <f>IF(A262&gt;Inputs!$B$4,M261*(1+H261),Inputs!$B$6)</f>
        <v>11300.009744749399</v>
      </c>
      <c r="N262">
        <f>MAX($L$2:L262)</f>
        <v>12557.199060836743</v>
      </c>
    </row>
    <row r="263" spans="1:14" x14ac:dyDescent="0.3">
      <c r="A263">
        <v>262</v>
      </c>
      <c r="B263" s="5">
        <v>45673</v>
      </c>
      <c r="C263">
        <v>421.47085571289063</v>
      </c>
      <c r="D263" s="3">
        <f>IF(A263&gt;=Inputs!$B$3+1,AVERAGE(INDEX(C:C,ROW()-Inputs!$B$3):C262),0)</f>
        <v>417.90719604492188</v>
      </c>
      <c r="E263" s="3">
        <f>IF(A263&gt;=Inputs!$B$4+1,AVERAGE(INDEX(C:C,ROW()-Inputs!$B$4):D262),0)</f>
        <v>416.16752115885419</v>
      </c>
      <c r="F263">
        <f>IF(A263&gt;Inputs!$B$4,IF(D263&gt;E263,1,0),0)</f>
        <v>1</v>
      </c>
      <c r="G263">
        <f t="shared" si="18"/>
        <v>0</v>
      </c>
      <c r="H263">
        <f t="shared" si="16"/>
        <v>-4.0581863516288008E-3</v>
      </c>
      <c r="I263">
        <f>IF(A263&gt;Inputs!$B$4,G263*Backtest!H263,0)</f>
        <v>0</v>
      </c>
      <c r="J263">
        <f t="shared" si="19"/>
        <v>1.1326062729975761</v>
      </c>
      <c r="K263">
        <f t="shared" si="17"/>
        <v>0</v>
      </c>
      <c r="L263">
        <f>(Inputs!$B$6*Backtest!J263)-(Backtest!K263*Inputs!$B$5)</f>
        <v>11326.062729975762</v>
      </c>
      <c r="M263">
        <f>IF(A263&gt;Inputs!$B$4,M262*(1+H262),Inputs!$B$6)</f>
        <v>11589.258310908974</v>
      </c>
      <c r="N263">
        <f>MAX($L$2:L263)</f>
        <v>12557.199060836743</v>
      </c>
    </row>
    <row r="264" spans="1:14" x14ac:dyDescent="0.3">
      <c r="A264">
        <v>263</v>
      </c>
      <c r="B264" s="5">
        <v>45674</v>
      </c>
      <c r="C264">
        <v>425.88833618164063</v>
      </c>
      <c r="D264" s="3">
        <f>IF(A264&gt;=Inputs!$B$3+1,AVERAGE(INDEX(C:C,ROW()-Inputs!$B$3):C263),0)</f>
        <v>422.32954406738281</v>
      </c>
      <c r="E264" s="3">
        <f>IF(A264&gt;=Inputs!$B$4+1,AVERAGE(INDEX(C:C,ROW()-Inputs!$B$4):D263),0)</f>
        <v>417.26359812418622</v>
      </c>
      <c r="F264">
        <f>IF(A264&gt;Inputs!$B$4,IF(D264&gt;E264,1,0),0)</f>
        <v>1</v>
      </c>
      <c r="G264">
        <f t="shared" si="18"/>
        <v>1</v>
      </c>
      <c r="H264">
        <f t="shared" si="16"/>
        <v>1.0481105416596748E-2</v>
      </c>
      <c r="I264">
        <f>IF(A264&gt;Inputs!$B$4,G264*Backtest!H264,0)</f>
        <v>1.0481105416596748E-2</v>
      </c>
      <c r="J264">
        <f t="shared" si="19"/>
        <v>1.1444772387403626</v>
      </c>
      <c r="K264">
        <f t="shared" si="17"/>
        <v>1</v>
      </c>
      <c r="L264">
        <f>(Inputs!$B$6*Backtest!J264)-(Backtest!K264*Inputs!$B$5)</f>
        <v>11444.767387403626</v>
      </c>
      <c r="M264">
        <f>IF(A264&gt;Inputs!$B$4,M263*(1+H263),Inputs!$B$6)</f>
        <v>11542.226941006142</v>
      </c>
      <c r="N264">
        <f>MAX($L$2:L264)</f>
        <v>12557.199060836743</v>
      </c>
    </row>
    <row r="265" spans="1:14" x14ac:dyDescent="0.3">
      <c r="A265">
        <v>264</v>
      </c>
      <c r="B265" s="5">
        <v>45678</v>
      </c>
      <c r="C265">
        <v>425.36221313476563</v>
      </c>
      <c r="D265" s="3">
        <f>IF(A265&gt;=Inputs!$B$3+1,AVERAGE(INDEX(C:C,ROW()-Inputs!$B$3):C264),0)</f>
        <v>423.67959594726563</v>
      </c>
      <c r="E265" s="3">
        <f>IF(A265&gt;=Inputs!$B$4+1,AVERAGE(INDEX(C:C,ROW()-Inputs!$B$4):D264),0)</f>
        <v>420.69412485758465</v>
      </c>
      <c r="F265">
        <f>IF(A265&gt;Inputs!$B$4,IF(D265&gt;E265,1,0),0)</f>
        <v>1</v>
      </c>
      <c r="G265">
        <f t="shared" si="18"/>
        <v>1</v>
      </c>
      <c r="H265">
        <f t="shared" si="16"/>
        <v>-1.235354439597991E-3</v>
      </c>
      <c r="I265">
        <f>IF(A265&gt;Inputs!$B$4,G265*Backtest!H265,0)</f>
        <v>-1.235354439597991E-3</v>
      </c>
      <c r="J265">
        <f t="shared" si="19"/>
        <v>1.1430634037024658</v>
      </c>
      <c r="K265">
        <f t="shared" si="17"/>
        <v>0</v>
      </c>
      <c r="L265">
        <f>(Inputs!$B$6*Backtest!J265)-(Backtest!K265*Inputs!$B$5)</f>
        <v>11430.634037024658</v>
      </c>
      <c r="M265">
        <f>IF(A265&gt;Inputs!$B$4,M264*(1+H264),Inputs!$B$6)</f>
        <v>11663.20223831711</v>
      </c>
      <c r="N265">
        <f>MAX($L$2:L265)</f>
        <v>12557.199060836743</v>
      </c>
    </row>
    <row r="266" spans="1:14" x14ac:dyDescent="0.3">
      <c r="A266">
        <v>265</v>
      </c>
      <c r="B266" s="5">
        <v>45679</v>
      </c>
      <c r="C266">
        <v>442.9326171875</v>
      </c>
      <c r="D266" s="3">
        <f>IF(A266&gt;=Inputs!$B$3+1,AVERAGE(INDEX(C:C,ROW()-Inputs!$B$3):C265),0)</f>
        <v>425.62527465820313</v>
      </c>
      <c r="E266" s="3">
        <f>IF(A266&gt;=Inputs!$B$4+1,AVERAGE(INDEX(C:C,ROW()-Inputs!$B$4):D265),0)</f>
        <v>422.77295684814453</v>
      </c>
      <c r="F266">
        <f>IF(A266&gt;Inputs!$B$4,IF(D266&gt;E266,1,0),0)</f>
        <v>1</v>
      </c>
      <c r="G266">
        <f t="shared" si="18"/>
        <v>1</v>
      </c>
      <c r="H266">
        <f t="shared" si="16"/>
        <v>4.1306922688893355E-2</v>
      </c>
      <c r="I266">
        <f>IF(A266&gt;Inputs!$B$4,G266*Backtest!H266,0)</f>
        <v>4.1306922688893355E-2</v>
      </c>
      <c r="J266">
        <f t="shared" si="19"/>
        <v>1.1902798353477069</v>
      </c>
      <c r="K266">
        <f t="shared" si="17"/>
        <v>0</v>
      </c>
      <c r="L266">
        <f>(Inputs!$B$6*Backtest!J266)-(Backtest!K266*Inputs!$B$5)</f>
        <v>11902.798353477068</v>
      </c>
      <c r="M266">
        <f>IF(A266&gt;Inputs!$B$4,M265*(1+H265),Inputs!$B$6)</f>
        <v>11648.794049652075</v>
      </c>
      <c r="N266">
        <f>MAX($L$2:L266)</f>
        <v>12557.199060836743</v>
      </c>
    </row>
    <row r="267" spans="1:14" x14ac:dyDescent="0.3">
      <c r="A267">
        <v>266</v>
      </c>
      <c r="B267" s="5">
        <v>45680</v>
      </c>
      <c r="C267">
        <v>443.43881225585938</v>
      </c>
      <c r="D267" s="3">
        <f>IF(A267&gt;=Inputs!$B$3+1,AVERAGE(INDEX(C:C,ROW()-Inputs!$B$3):C266),0)</f>
        <v>434.14741516113281</v>
      </c>
      <c r="E267" s="3">
        <f>IF(A267&gt;=Inputs!$B$4+1,AVERAGE(INDEX(C:C,ROW()-Inputs!$B$4):D266),0)</f>
        <v>427.63626352945965</v>
      </c>
      <c r="F267">
        <f>IF(A267&gt;Inputs!$B$4,IF(D267&gt;E267,1,0),0)</f>
        <v>1</v>
      </c>
      <c r="G267">
        <f t="shared" si="18"/>
        <v>1</v>
      </c>
      <c r="H267">
        <f t="shared" si="16"/>
        <v>1.1428263548833861E-3</v>
      </c>
      <c r="I267">
        <f>IF(A267&gt;Inputs!$B$4,G267*Backtest!H267,0)</f>
        <v>1.1428263548833861E-3</v>
      </c>
      <c r="J267">
        <f t="shared" si="19"/>
        <v>1.1916401185132286</v>
      </c>
      <c r="K267">
        <f t="shared" si="17"/>
        <v>0</v>
      </c>
      <c r="L267">
        <f>(Inputs!$B$6*Backtest!J267)-(Backtest!K267*Inputs!$B$5)</f>
        <v>11916.401185132287</v>
      </c>
      <c r="M267">
        <f>IF(A267&gt;Inputs!$B$4,M266*(1+H266),Inputs!$B$6)</f>
        <v>12129.969884879894</v>
      </c>
      <c r="N267">
        <f>MAX($L$2:L267)</f>
        <v>12557.199060836743</v>
      </c>
    </row>
    <row r="268" spans="1:14" x14ac:dyDescent="0.3">
      <c r="A268">
        <v>267</v>
      </c>
      <c r="B268" s="5">
        <v>45681</v>
      </c>
      <c r="C268">
        <v>440.80825805664063</v>
      </c>
      <c r="D268" s="3">
        <f>IF(A268&gt;=Inputs!$B$3+1,AVERAGE(INDEX(C:C,ROW()-Inputs!$B$3):C267),0)</f>
        <v>443.18571472167969</v>
      </c>
      <c r="E268" s="3">
        <f>IF(A268&gt;=Inputs!$B$4+1,AVERAGE(INDEX(C:C,ROW()-Inputs!$B$4):D267),0)</f>
        <v>432.53098805745441</v>
      </c>
      <c r="F268">
        <f>IF(A268&gt;Inputs!$B$4,IF(D268&gt;E268,1,0),0)</f>
        <v>1</v>
      </c>
      <c r="G268">
        <f t="shared" si="18"/>
        <v>1</v>
      </c>
      <c r="H268">
        <f t="shared" si="16"/>
        <v>-5.9321695045966294E-3</v>
      </c>
      <c r="I268">
        <f>IF(A268&gt;Inputs!$B$4,G268*Backtest!H268,0)</f>
        <v>-5.9321695045966294E-3</v>
      </c>
      <c r="J268">
        <f t="shared" si="19"/>
        <v>1.1845711073417304</v>
      </c>
      <c r="K268">
        <f t="shared" si="17"/>
        <v>0</v>
      </c>
      <c r="L268">
        <f>(Inputs!$B$6*Backtest!J268)-(Backtest!K268*Inputs!$B$5)</f>
        <v>11845.711073417304</v>
      </c>
      <c r="M268">
        <f>IF(A268&gt;Inputs!$B$4,M267*(1+H267),Inputs!$B$6)</f>
        <v>12143.832334148277</v>
      </c>
      <c r="N268">
        <f>MAX($L$2:L268)</f>
        <v>12557.199060836743</v>
      </c>
    </row>
    <row r="269" spans="1:14" x14ac:dyDescent="0.3">
      <c r="A269">
        <v>268</v>
      </c>
      <c r="B269" s="5">
        <v>45684</v>
      </c>
      <c r="C269">
        <v>431.3778076171875</v>
      </c>
      <c r="D269" s="3">
        <f>IF(A269&gt;=Inputs!$B$3+1,AVERAGE(INDEX(C:C,ROW()-Inputs!$B$3):C268),0)</f>
        <v>442.12353515625</v>
      </c>
      <c r="E269" s="3">
        <f>IF(A269&gt;=Inputs!$B$4+1,AVERAGE(INDEX(C:C,ROW()-Inputs!$B$4):D268),0)</f>
        <v>438.35634867350262</v>
      </c>
      <c r="F269">
        <f>IF(A269&gt;Inputs!$B$4,IF(D269&gt;E269,1,0),0)</f>
        <v>1</v>
      </c>
      <c r="G269">
        <f t="shared" si="18"/>
        <v>1</v>
      </c>
      <c r="H269">
        <f t="shared" si="16"/>
        <v>-2.1393543036213658E-2</v>
      </c>
      <c r="I269">
        <f>IF(A269&gt;Inputs!$B$4,G269*Backtest!H269,0)</f>
        <v>-2.1393543036213658E-2</v>
      </c>
      <c r="J269">
        <f t="shared" si="19"/>
        <v>1.1592289343773599</v>
      </c>
      <c r="K269">
        <f t="shared" si="17"/>
        <v>0</v>
      </c>
      <c r="L269">
        <f>(Inputs!$B$6*Backtest!J269)-(Backtest!K269*Inputs!$B$5)</f>
        <v>11592.289343773598</v>
      </c>
      <c r="M269">
        <f>IF(A269&gt;Inputs!$B$4,M268*(1+H268),Inputs!$B$6)</f>
        <v>12071.793062306708</v>
      </c>
      <c r="N269">
        <f>MAX($L$2:L269)</f>
        <v>12557.199060836743</v>
      </c>
    </row>
    <row r="270" spans="1:14" x14ac:dyDescent="0.3">
      <c r="A270">
        <v>269</v>
      </c>
      <c r="B270" s="5">
        <v>45685</v>
      </c>
      <c r="C270">
        <v>443.92526245117188</v>
      </c>
      <c r="D270" s="3">
        <f>IF(A270&gt;=Inputs!$B$3+1,AVERAGE(INDEX(C:C,ROW()-Inputs!$B$3):C269),0)</f>
        <v>436.09303283691406</v>
      </c>
      <c r="E270" s="3">
        <f>IF(A270&gt;=Inputs!$B$4+1,AVERAGE(INDEX(C:C,ROW()-Inputs!$B$4):D269),0)</f>
        <v>439.18025716145831</v>
      </c>
      <c r="F270">
        <f>IF(A270&gt;Inputs!$B$4,IF(D270&gt;E270,1,0),0)</f>
        <v>0</v>
      </c>
      <c r="G270">
        <f t="shared" si="18"/>
        <v>1</v>
      </c>
      <c r="H270">
        <f t="shared" si="16"/>
        <v>2.9086927079751801E-2</v>
      </c>
      <c r="I270">
        <f>IF(A270&gt;Inputs!$B$4,G270*Backtest!H270,0)</f>
        <v>2.9086927079751801E-2</v>
      </c>
      <c r="J270">
        <f t="shared" si="19"/>
        <v>1.1929473418603325</v>
      </c>
      <c r="K270">
        <f t="shared" si="17"/>
        <v>0</v>
      </c>
      <c r="L270">
        <f>(Inputs!$B$6*Backtest!J270)-(Backtest!K270*Inputs!$B$5)</f>
        <v>11929.473418603324</v>
      </c>
      <c r="M270">
        <f>IF(A270&gt;Inputs!$B$4,M269*(1+H269),Inputs!$B$6)</f>
        <v>11813.534637903984</v>
      </c>
      <c r="N270">
        <f>MAX($L$2:L270)</f>
        <v>12557.199060836743</v>
      </c>
    </row>
    <row r="271" spans="1:14" x14ac:dyDescent="0.3">
      <c r="A271">
        <v>270</v>
      </c>
      <c r="B271" s="5">
        <v>45686</v>
      </c>
      <c r="C271">
        <v>439.09088134765619</v>
      </c>
      <c r="D271" s="3">
        <f>IF(A271&gt;=Inputs!$B$3+1,AVERAGE(INDEX(C:C,ROW()-Inputs!$B$3):C270),0)</f>
        <v>437.65153503417969</v>
      </c>
      <c r="E271" s="3">
        <f>IF(A271&gt;=Inputs!$B$4+1,AVERAGE(INDEX(C:C,ROW()-Inputs!$B$4):D270),0)</f>
        <v>439.58560180664063</v>
      </c>
      <c r="F271">
        <f>IF(A271&gt;Inputs!$B$4,IF(D271&gt;E271,1,0),0)</f>
        <v>0</v>
      </c>
      <c r="G271">
        <f t="shared" si="18"/>
        <v>0</v>
      </c>
      <c r="H271">
        <f t="shared" si="16"/>
        <v>-1.0890078831788497E-2</v>
      </c>
      <c r="I271">
        <f>IF(A271&gt;Inputs!$B$4,G271*Backtest!H271,0)</f>
        <v>0</v>
      </c>
      <c r="J271">
        <f t="shared" si="19"/>
        <v>1.1929473418603325</v>
      </c>
      <c r="K271">
        <f t="shared" si="17"/>
        <v>1</v>
      </c>
      <c r="L271">
        <f>(Inputs!$B$6*Backtest!J271)-(Backtest!K271*Inputs!$B$5)</f>
        <v>11929.468418603325</v>
      </c>
      <c r="M271">
        <f>IF(A271&gt;Inputs!$B$4,M270*(1+H270),Inputs!$B$6)</f>
        <v>12157.154058470818</v>
      </c>
      <c r="N271">
        <f>MAX($L$2:L271)</f>
        <v>12557.199060836743</v>
      </c>
    </row>
    <row r="272" spans="1:14" x14ac:dyDescent="0.3">
      <c r="A272">
        <v>271</v>
      </c>
      <c r="B272" s="5">
        <v>45687</v>
      </c>
      <c r="C272">
        <v>411.95111083984381</v>
      </c>
      <c r="D272" s="3">
        <f>IF(A272&gt;=Inputs!$B$3+1,AVERAGE(INDEX(C:C,ROW()-Inputs!$B$3):C271),0)</f>
        <v>441.50807189941406</v>
      </c>
      <c r="E272" s="3">
        <f>IF(A272&gt;=Inputs!$B$4+1,AVERAGE(INDEX(C:C,ROW()-Inputs!$B$4):D271),0)</f>
        <v>438.37700907389325</v>
      </c>
      <c r="F272">
        <f>IF(A272&gt;Inputs!$B$4,IF(D272&gt;E272,1,0),0)</f>
        <v>1</v>
      </c>
      <c r="G272">
        <f t="shared" si="18"/>
        <v>0</v>
      </c>
      <c r="H272">
        <f t="shared" si="16"/>
        <v>-6.1809005061811084E-2</v>
      </c>
      <c r="I272">
        <f>IF(A272&gt;Inputs!$B$4,G272*Backtest!H272,0)</f>
        <v>0</v>
      </c>
      <c r="J272">
        <f t="shared" si="19"/>
        <v>1.1929473418603325</v>
      </c>
      <c r="K272">
        <f t="shared" si="17"/>
        <v>0</v>
      </c>
      <c r="L272">
        <f>(Inputs!$B$6*Backtest!J272)-(Backtest!K272*Inputs!$B$5)</f>
        <v>11929.473418603324</v>
      </c>
      <c r="M272">
        <f>IF(A272&gt;Inputs!$B$4,M271*(1+H271),Inputs!$B$6)</f>
        <v>12024.761692403874</v>
      </c>
      <c r="N272">
        <f>MAX($L$2:L272)</f>
        <v>12557.199060836743</v>
      </c>
    </row>
    <row r="273" spans="1:14" x14ac:dyDescent="0.3">
      <c r="A273">
        <v>272</v>
      </c>
      <c r="B273" s="5">
        <v>45688</v>
      </c>
      <c r="C273">
        <v>412.0206298828125</v>
      </c>
      <c r="D273" s="3">
        <f>IF(A273&gt;=Inputs!$B$3+1,AVERAGE(INDEX(C:C,ROW()-Inputs!$B$3):C272),0)</f>
        <v>425.52099609375</v>
      </c>
      <c r="E273" s="3">
        <f>IF(A273&gt;=Inputs!$B$4+1,AVERAGE(INDEX(C:C,ROW()-Inputs!$B$4):D272),0)</f>
        <v>435.0366490681966</v>
      </c>
      <c r="F273">
        <f>IF(A273&gt;Inputs!$B$4,IF(D273&gt;E273,1,0),0)</f>
        <v>0</v>
      </c>
      <c r="G273">
        <f t="shared" si="18"/>
        <v>1</v>
      </c>
      <c r="H273">
        <f t="shared" si="16"/>
        <v>1.6875556622952814E-4</v>
      </c>
      <c r="I273">
        <f>IF(A273&gt;Inputs!$B$4,G273*Backtest!H273,0)</f>
        <v>1.6875556622952814E-4</v>
      </c>
      <c r="J273">
        <f t="shared" si="19"/>
        <v>1.1931486583644901</v>
      </c>
      <c r="K273">
        <f t="shared" si="17"/>
        <v>1</v>
      </c>
      <c r="L273">
        <f>(Inputs!$B$6*Backtest!J273)-(Backtest!K273*Inputs!$B$5)</f>
        <v>11931.481583644902</v>
      </c>
      <c r="M273">
        <f>IF(A273&gt;Inputs!$B$4,M272*(1+H272),Inputs!$B$6)</f>
        <v>11281.523136091011</v>
      </c>
      <c r="N273">
        <f>MAX($L$2:L273)</f>
        <v>12557.199060836743</v>
      </c>
    </row>
    <row r="274" spans="1:14" x14ac:dyDescent="0.3">
      <c r="A274">
        <v>273</v>
      </c>
      <c r="B274" s="5">
        <v>45691</v>
      </c>
      <c r="C274">
        <v>407.91091918945313</v>
      </c>
      <c r="D274" s="3">
        <f>IF(A274&gt;=Inputs!$B$3+1,AVERAGE(INDEX(C:C,ROW()-Inputs!$B$3):C273),0)</f>
        <v>411.98587036132813</v>
      </c>
      <c r="E274" s="3">
        <f>IF(A274&gt;=Inputs!$B$4+1,AVERAGE(INDEX(C:C,ROW()-Inputs!$B$4):D273),0)</f>
        <v>427.95720418294269</v>
      </c>
      <c r="F274">
        <f>IF(A274&gt;Inputs!$B$4,IF(D274&gt;E274,1,0),0)</f>
        <v>0</v>
      </c>
      <c r="G274">
        <f t="shared" si="18"/>
        <v>0</v>
      </c>
      <c r="H274">
        <f t="shared" si="16"/>
        <v>-9.9745265049671072E-3</v>
      </c>
      <c r="I274">
        <f>IF(A274&gt;Inputs!$B$4,G274*Backtest!H274,0)</f>
        <v>0</v>
      </c>
      <c r="J274">
        <f t="shared" si="19"/>
        <v>1.1931486583644901</v>
      </c>
      <c r="K274">
        <f t="shared" si="17"/>
        <v>1</v>
      </c>
      <c r="L274">
        <f>(Inputs!$B$6*Backtest!J274)-(Backtest!K274*Inputs!$B$5)</f>
        <v>11931.481583644902</v>
      </c>
      <c r="M274">
        <f>IF(A274&gt;Inputs!$B$4,M273*(1+H273),Inputs!$B$6)</f>
        <v>11283.426955915773</v>
      </c>
      <c r="N274">
        <f>MAX($L$2:L274)</f>
        <v>12557.199060836743</v>
      </c>
    </row>
    <row r="275" spans="1:14" x14ac:dyDescent="0.3">
      <c r="A275">
        <v>274</v>
      </c>
      <c r="B275" s="5">
        <v>45692</v>
      </c>
      <c r="C275">
        <v>409.35031127929688</v>
      </c>
      <c r="D275" s="3">
        <f>IF(A275&gt;=Inputs!$B$3+1,AVERAGE(INDEX(C:C,ROW()-Inputs!$B$3):C274),0)</f>
        <v>409.96577453613281</v>
      </c>
      <c r="E275" s="3">
        <f>IF(A275&gt;=Inputs!$B$4+1,AVERAGE(INDEX(C:C,ROW()-Inputs!$B$4):D274),0)</f>
        <v>418.48293304443359</v>
      </c>
      <c r="F275">
        <f>IF(A275&gt;Inputs!$B$4,IF(D275&gt;E275,1,0),0)</f>
        <v>0</v>
      </c>
      <c r="G275">
        <f t="shared" si="18"/>
        <v>0</v>
      </c>
      <c r="H275">
        <f t="shared" si="16"/>
        <v>3.5286922269792687E-3</v>
      </c>
      <c r="I275">
        <f>IF(A275&gt;Inputs!$B$4,G275*Backtest!H275,0)</f>
        <v>0</v>
      </c>
      <c r="J275">
        <f t="shared" si="19"/>
        <v>1.1931486583644901</v>
      </c>
      <c r="K275">
        <f t="shared" si="17"/>
        <v>0</v>
      </c>
      <c r="L275">
        <f>(Inputs!$B$6*Backtest!J275)-(Backtest!K275*Inputs!$B$5)</f>
        <v>11931.486583644901</v>
      </c>
      <c r="M275">
        <f>IF(A275&gt;Inputs!$B$4,M274*(1+H274),Inputs!$B$6)</f>
        <v>11170.880114677131</v>
      </c>
      <c r="N275">
        <f>MAX($L$2:L275)</f>
        <v>12557.199060836743</v>
      </c>
    </row>
    <row r="276" spans="1:14" x14ac:dyDescent="0.3">
      <c r="A276">
        <v>275</v>
      </c>
      <c r="B276" s="5">
        <v>45693</v>
      </c>
      <c r="C276">
        <v>410.26361083984381</v>
      </c>
      <c r="D276" s="3">
        <f>IF(A276&gt;=Inputs!$B$3+1,AVERAGE(INDEX(C:C,ROW()-Inputs!$B$3):C275),0)</f>
        <v>408.630615234375</v>
      </c>
      <c r="E276" s="3">
        <f>IF(A276&gt;=Inputs!$B$4+1,AVERAGE(INDEX(C:C,ROW()-Inputs!$B$4):D275),0)</f>
        <v>412.79241689046222</v>
      </c>
      <c r="F276">
        <f>IF(A276&gt;Inputs!$B$4,IF(D276&gt;E276,1,0),0)</f>
        <v>0</v>
      </c>
      <c r="G276">
        <f t="shared" si="18"/>
        <v>0</v>
      </c>
      <c r="H276">
        <f t="shared" si="16"/>
        <v>2.2310953122099964E-3</v>
      </c>
      <c r="I276">
        <f>IF(A276&gt;Inputs!$B$4,G276*Backtest!H276,0)</f>
        <v>0</v>
      </c>
      <c r="J276">
        <f t="shared" si="19"/>
        <v>1.1931486583644901</v>
      </c>
      <c r="K276">
        <f t="shared" si="17"/>
        <v>0</v>
      </c>
      <c r="L276">
        <f>(Inputs!$B$6*Backtest!J276)-(Backtest!K276*Inputs!$B$5)</f>
        <v>11931.486583644901</v>
      </c>
      <c r="M276">
        <f>IF(A276&gt;Inputs!$B$4,M275*(1+H275),Inputs!$B$6)</f>
        <v>11210.29871250631</v>
      </c>
      <c r="N276">
        <f>MAX($L$2:L276)</f>
        <v>12557.199060836743</v>
      </c>
    </row>
    <row r="277" spans="1:14" x14ac:dyDescent="0.3">
      <c r="A277">
        <v>276</v>
      </c>
      <c r="B277" s="5">
        <v>45694</v>
      </c>
      <c r="C277">
        <v>412.77505493164063</v>
      </c>
      <c r="D277" s="3">
        <f>IF(A277&gt;=Inputs!$B$3+1,AVERAGE(INDEX(C:C,ROW()-Inputs!$B$3):C276),0)</f>
        <v>409.80696105957031</v>
      </c>
      <c r="E277" s="3">
        <f>IF(A277&gt;=Inputs!$B$4+1,AVERAGE(INDEX(C:C,ROW()-Inputs!$B$4):D276),0)</f>
        <v>409.68451690673828</v>
      </c>
      <c r="F277">
        <f>IF(A277&gt;Inputs!$B$4,IF(D277&gt;E277,1,0),0)</f>
        <v>1</v>
      </c>
      <c r="G277">
        <f t="shared" si="18"/>
        <v>0</v>
      </c>
      <c r="H277">
        <f t="shared" si="16"/>
        <v>6.1215375320655685E-3</v>
      </c>
      <c r="I277">
        <f>IF(A277&gt;Inputs!$B$4,G277*Backtest!H277,0)</f>
        <v>0</v>
      </c>
      <c r="J277">
        <f t="shared" si="19"/>
        <v>1.1931486583644901</v>
      </c>
      <c r="K277">
        <f t="shared" si="17"/>
        <v>0</v>
      </c>
      <c r="L277">
        <f>(Inputs!$B$6*Backtest!J277)-(Backtest!K277*Inputs!$B$5)</f>
        <v>11931.486583644901</v>
      </c>
      <c r="M277">
        <f>IF(A277&gt;Inputs!$B$4,M276*(1+H276),Inputs!$B$6)</f>
        <v>11235.309957412257</v>
      </c>
      <c r="N277">
        <f>MAX($L$2:L277)</f>
        <v>12557.199060836743</v>
      </c>
    </row>
    <row r="278" spans="1:14" x14ac:dyDescent="0.3">
      <c r="A278">
        <v>277</v>
      </c>
      <c r="B278" s="5">
        <v>45695</v>
      </c>
      <c r="C278">
        <v>406.74948120117188</v>
      </c>
      <c r="D278" s="3">
        <f>IF(A278&gt;=Inputs!$B$3+1,AVERAGE(INDEX(C:C,ROW()-Inputs!$B$3):C277),0)</f>
        <v>411.51933288574219</v>
      </c>
      <c r="E278" s="3">
        <f>IF(A278&gt;=Inputs!$B$4+1,AVERAGE(INDEX(C:C,ROW()-Inputs!$B$4):D277),0)</f>
        <v>410.13205464680988</v>
      </c>
      <c r="F278">
        <f>IF(A278&gt;Inputs!$B$4,IF(D278&gt;E278,1,0),0)</f>
        <v>1</v>
      </c>
      <c r="G278">
        <f t="shared" si="18"/>
        <v>1</v>
      </c>
      <c r="H278">
        <f t="shared" si="16"/>
        <v>-1.4597717712051761E-2</v>
      </c>
      <c r="I278">
        <f>IF(A278&gt;Inputs!$B$4,G278*Backtest!H278,0)</f>
        <v>-1.4597717712051761E-2</v>
      </c>
      <c r="J278">
        <f t="shared" si="19"/>
        <v>1.1757314110611721</v>
      </c>
      <c r="K278">
        <f t="shared" si="17"/>
        <v>1</v>
      </c>
      <c r="L278">
        <f>(Inputs!$B$6*Backtest!J278)-(Backtest!K278*Inputs!$B$5)</f>
        <v>11757.309110611721</v>
      </c>
      <c r="M278">
        <f>IF(A278&gt;Inputs!$B$4,M277*(1+H277),Inputs!$B$6)</f>
        <v>11304.087329000946</v>
      </c>
      <c r="N278">
        <f>MAX($L$2:L278)</f>
        <v>12557.199060836743</v>
      </c>
    </row>
    <row r="279" spans="1:14" x14ac:dyDescent="0.3">
      <c r="A279">
        <v>278</v>
      </c>
      <c r="B279" s="5">
        <v>45698</v>
      </c>
      <c r="C279">
        <v>409.201416015625</v>
      </c>
      <c r="D279" s="3">
        <f>IF(A279&gt;=Inputs!$B$3+1,AVERAGE(INDEX(C:C,ROW()-Inputs!$B$3):C278),0)</f>
        <v>409.76226806640625</v>
      </c>
      <c r="E279" s="3">
        <f>IF(A279&gt;=Inputs!$B$4+1,AVERAGE(INDEX(C:C,ROW()-Inputs!$B$4):D278),0)</f>
        <v>409.95750935872394</v>
      </c>
      <c r="F279">
        <f>IF(A279&gt;Inputs!$B$4,IF(D279&gt;E279,1,0),0)</f>
        <v>0</v>
      </c>
      <c r="G279">
        <f t="shared" si="18"/>
        <v>1</v>
      </c>
      <c r="H279">
        <f t="shared" si="16"/>
        <v>6.0281203241177028E-3</v>
      </c>
      <c r="I279">
        <f>IF(A279&gt;Inputs!$B$4,G279*Backtest!H279,0)</f>
        <v>6.0281203241177028E-3</v>
      </c>
      <c r="J279">
        <f t="shared" si="19"/>
        <v>1.1828188614758934</v>
      </c>
      <c r="K279">
        <f t="shared" si="17"/>
        <v>0</v>
      </c>
      <c r="L279">
        <f>(Inputs!$B$6*Backtest!J279)-(Backtest!K279*Inputs!$B$5)</f>
        <v>11828.188614758934</v>
      </c>
      <c r="M279">
        <f>IF(A279&gt;Inputs!$B$4,M278*(1+H278),Inputs!$B$6)</f>
        <v>11139.073453179808</v>
      </c>
      <c r="N279">
        <f>MAX($L$2:L279)</f>
        <v>12557.199060836743</v>
      </c>
    </row>
    <row r="280" spans="1:14" x14ac:dyDescent="0.3">
      <c r="A280">
        <v>279</v>
      </c>
      <c r="B280" s="5">
        <v>45699</v>
      </c>
      <c r="C280">
        <v>408.42709350585938</v>
      </c>
      <c r="D280" s="3">
        <f>IF(A280&gt;=Inputs!$B$3+1,AVERAGE(INDEX(C:C,ROW()-Inputs!$B$3):C279),0)</f>
        <v>407.97544860839844</v>
      </c>
      <c r="E280" s="3">
        <f>IF(A280&gt;=Inputs!$B$4+1,AVERAGE(INDEX(C:C,ROW()-Inputs!$B$4):D279),0)</f>
        <v>409.96908569335938</v>
      </c>
      <c r="F280">
        <f>IF(A280&gt;Inputs!$B$4,IF(D280&gt;E280,1,0),0)</f>
        <v>0</v>
      </c>
      <c r="G280">
        <f t="shared" si="18"/>
        <v>0</v>
      </c>
      <c r="H280">
        <f t="shared" si="16"/>
        <v>-1.8922772000771193E-3</v>
      </c>
      <c r="I280">
        <f>IF(A280&gt;Inputs!$B$4,G280*Backtest!H280,0)</f>
        <v>0</v>
      </c>
      <c r="J280">
        <f t="shared" si="19"/>
        <v>1.1828188614758934</v>
      </c>
      <c r="K280">
        <f t="shared" si="17"/>
        <v>1</v>
      </c>
      <c r="L280">
        <f>(Inputs!$B$6*Backtest!J280)-(Backtest!K280*Inputs!$B$5)</f>
        <v>11828.183614758935</v>
      </c>
      <c r="M280">
        <f>IF(A280&gt;Inputs!$B$4,M279*(1+H279),Inputs!$B$6)</f>
        <v>11206.221128254761</v>
      </c>
      <c r="N280">
        <f>MAX($L$2:L280)</f>
        <v>12557.199060836743</v>
      </c>
    </row>
    <row r="281" spans="1:14" x14ac:dyDescent="0.3">
      <c r="A281">
        <v>280</v>
      </c>
      <c r="B281" s="5">
        <v>45700</v>
      </c>
      <c r="C281">
        <v>406.04470825195313</v>
      </c>
      <c r="D281" s="3">
        <f>IF(A281&gt;=Inputs!$B$3+1,AVERAGE(INDEX(C:C,ROW()-Inputs!$B$3):C280),0)</f>
        <v>408.81425476074219</v>
      </c>
      <c r="E281" s="3">
        <f>IF(A281&gt;=Inputs!$B$4+1,AVERAGE(INDEX(C:C,ROW()-Inputs!$B$4):D280),0)</f>
        <v>408.93917338053387</v>
      </c>
      <c r="F281">
        <f>IF(A281&gt;Inputs!$B$4,IF(D281&gt;E281,1,0),0)</f>
        <v>0</v>
      </c>
      <c r="G281">
        <f t="shared" si="18"/>
        <v>0</v>
      </c>
      <c r="H281">
        <f t="shared" si="16"/>
        <v>-5.8330734953362384E-3</v>
      </c>
      <c r="I281">
        <f>IF(A281&gt;Inputs!$B$4,G281*Backtest!H281,0)</f>
        <v>0</v>
      </c>
      <c r="J281">
        <f t="shared" si="19"/>
        <v>1.1828188614758934</v>
      </c>
      <c r="K281">
        <f t="shared" si="17"/>
        <v>0</v>
      </c>
      <c r="L281">
        <f>(Inputs!$B$6*Backtest!J281)-(Backtest!K281*Inputs!$B$5)</f>
        <v>11828.188614758934</v>
      </c>
      <c r="M281">
        <f>IF(A281&gt;Inputs!$B$4,M280*(1+H280),Inputs!$B$6)</f>
        <v>11185.015851514743</v>
      </c>
      <c r="N281">
        <f>MAX($L$2:L281)</f>
        <v>12557.199060836743</v>
      </c>
    </row>
    <row r="282" spans="1:14" x14ac:dyDescent="0.3">
      <c r="A282">
        <v>281</v>
      </c>
      <c r="B282" s="5">
        <v>45701</v>
      </c>
      <c r="C282">
        <v>407.53372192382813</v>
      </c>
      <c r="D282" s="3">
        <f>IF(A282&gt;=Inputs!$B$3+1,AVERAGE(INDEX(C:C,ROW()-Inputs!$B$3):C281),0)</f>
        <v>407.23590087890625</v>
      </c>
      <c r="E282" s="3">
        <f>IF(A282&gt;=Inputs!$B$4+1,AVERAGE(INDEX(C:C,ROW()-Inputs!$B$4):D281),0)</f>
        <v>408.37086486816406</v>
      </c>
      <c r="F282">
        <f>IF(A282&gt;Inputs!$B$4,IF(D282&gt;E282,1,0),0)</f>
        <v>0</v>
      </c>
      <c r="G282">
        <f t="shared" si="18"/>
        <v>0</v>
      </c>
      <c r="H282">
        <f t="shared" si="16"/>
        <v>3.6671175405420531E-3</v>
      </c>
      <c r="I282">
        <f>IF(A282&gt;Inputs!$B$4,G282*Backtest!H282,0)</f>
        <v>0</v>
      </c>
      <c r="J282">
        <f t="shared" si="19"/>
        <v>1.1828188614758934</v>
      </c>
      <c r="K282">
        <f t="shared" si="17"/>
        <v>0</v>
      </c>
      <c r="L282">
        <f>(Inputs!$B$6*Backtest!J282)-(Backtest!K282*Inputs!$B$5)</f>
        <v>11828.188614758934</v>
      </c>
      <c r="M282">
        <f>IF(A282&gt;Inputs!$B$4,M281*(1+H281),Inputs!$B$6)</f>
        <v>11119.772832006356</v>
      </c>
      <c r="N282">
        <f>MAX($L$2:L282)</f>
        <v>12557.199060836743</v>
      </c>
    </row>
    <row r="283" spans="1:14" x14ac:dyDescent="0.3">
      <c r="A283">
        <v>282</v>
      </c>
      <c r="B283" s="5">
        <v>45702</v>
      </c>
      <c r="C283">
        <v>405.43914794921881</v>
      </c>
      <c r="D283" s="3">
        <f>IF(A283&gt;=Inputs!$B$3+1,AVERAGE(INDEX(C:C,ROW()-Inputs!$B$3):C282),0)</f>
        <v>406.78921508789063</v>
      </c>
      <c r="E283" s="3">
        <f>IF(A283&gt;=Inputs!$B$4+1,AVERAGE(INDEX(C:C,ROW()-Inputs!$B$4):D282),0)</f>
        <v>407.67185465494794</v>
      </c>
      <c r="F283">
        <f>IF(A283&gt;Inputs!$B$4,IF(D283&gt;E283,1,0),0)</f>
        <v>0</v>
      </c>
      <c r="G283">
        <f t="shared" si="18"/>
        <v>0</v>
      </c>
      <c r="H283">
        <f t="shared" si="16"/>
        <v>-5.1396335123423675E-3</v>
      </c>
      <c r="I283">
        <f>IF(A283&gt;Inputs!$B$4,G283*Backtest!H283,0)</f>
        <v>0</v>
      </c>
      <c r="J283">
        <f t="shared" si="19"/>
        <v>1.1828188614758934</v>
      </c>
      <c r="K283">
        <f t="shared" si="17"/>
        <v>0</v>
      </c>
      <c r="L283">
        <f>(Inputs!$B$6*Backtest!J283)-(Backtest!K283*Inputs!$B$5)</f>
        <v>11828.188614758934</v>
      </c>
      <c r="M283">
        <f>IF(A283&gt;Inputs!$B$4,M282*(1+H282),Inputs!$B$6)</f>
        <v>11160.55034600545</v>
      </c>
      <c r="N283">
        <f>MAX($L$2:L283)</f>
        <v>12557.199060836743</v>
      </c>
    </row>
    <row r="284" spans="1:14" x14ac:dyDescent="0.3">
      <c r="A284">
        <v>283</v>
      </c>
      <c r="B284" s="5">
        <v>45706</v>
      </c>
      <c r="C284">
        <v>406.64031982421881</v>
      </c>
      <c r="D284" s="3">
        <f>IF(A284&gt;=Inputs!$B$3+1,AVERAGE(INDEX(C:C,ROW()-Inputs!$B$3):C283),0)</f>
        <v>406.48643493652344</v>
      </c>
      <c r="E284" s="3">
        <f>IF(A284&gt;=Inputs!$B$4+1,AVERAGE(INDEX(C:C,ROW()-Inputs!$B$4):D283),0)</f>
        <v>406.97615814208984</v>
      </c>
      <c r="F284">
        <f>IF(A284&gt;Inputs!$B$4,IF(D284&gt;E284,1,0),0)</f>
        <v>0</v>
      </c>
      <c r="G284">
        <f t="shared" si="18"/>
        <v>0</v>
      </c>
      <c r="H284">
        <f t="shared" si="16"/>
        <v>2.9626440393724085E-3</v>
      </c>
      <c r="I284">
        <f>IF(A284&gt;Inputs!$B$4,G284*Backtest!H284,0)</f>
        <v>0</v>
      </c>
      <c r="J284">
        <f t="shared" si="19"/>
        <v>1.1828188614758934</v>
      </c>
      <c r="K284">
        <f t="shared" si="17"/>
        <v>0</v>
      </c>
      <c r="L284">
        <f>(Inputs!$B$6*Backtest!J284)-(Backtest!K284*Inputs!$B$5)</f>
        <v>11828.188614758934</v>
      </c>
      <c r="M284">
        <f>IF(A284&gt;Inputs!$B$4,M283*(1+H283),Inputs!$B$6)</f>
        <v>11103.189207430936</v>
      </c>
      <c r="N284">
        <f>MAX($L$2:L284)</f>
        <v>12557.199060836743</v>
      </c>
    </row>
    <row r="285" spans="1:14" x14ac:dyDescent="0.3">
      <c r="A285">
        <v>284</v>
      </c>
      <c r="B285" s="5">
        <v>45707</v>
      </c>
      <c r="C285">
        <v>411.73275756835938</v>
      </c>
      <c r="D285" s="3">
        <f>IF(A285&gt;=Inputs!$B$3+1,AVERAGE(INDEX(C:C,ROW()-Inputs!$B$3):C284),0)</f>
        <v>406.03973388671881</v>
      </c>
      <c r="E285" s="3">
        <f>IF(A285&gt;=Inputs!$B$4+1,AVERAGE(INDEX(C:C,ROW()-Inputs!$B$4):D284),0)</f>
        <v>406.68745676676434</v>
      </c>
      <c r="F285">
        <f>IF(A285&gt;Inputs!$B$4,IF(D285&gt;E285,1,0),0)</f>
        <v>0</v>
      </c>
      <c r="G285">
        <f t="shared" si="18"/>
        <v>0</v>
      </c>
      <c r="H285">
        <f t="shared" si="16"/>
        <v>1.2523199239912852E-2</v>
      </c>
      <c r="I285">
        <f>IF(A285&gt;Inputs!$B$4,G285*Backtest!H285,0)</f>
        <v>0</v>
      </c>
      <c r="J285">
        <f t="shared" si="19"/>
        <v>1.1828188614758934</v>
      </c>
      <c r="K285">
        <f t="shared" si="17"/>
        <v>0</v>
      </c>
      <c r="L285">
        <f>(Inputs!$B$6*Backtest!J285)-(Backtest!K285*Inputs!$B$5)</f>
        <v>11828.188614758934</v>
      </c>
      <c r="M285">
        <f>IF(A285&gt;Inputs!$B$4,M284*(1+H284),Inputs!$B$6)</f>
        <v>11136.084004754355</v>
      </c>
      <c r="N285">
        <f>MAX($L$2:L285)</f>
        <v>12557.199060836743</v>
      </c>
    </row>
    <row r="286" spans="1:14" x14ac:dyDescent="0.3">
      <c r="A286">
        <v>285</v>
      </c>
      <c r="B286" s="5">
        <v>45708</v>
      </c>
      <c r="C286">
        <v>413.91107177734381</v>
      </c>
      <c r="D286" s="3">
        <f>IF(A286&gt;=Inputs!$B$3+1,AVERAGE(INDEX(C:C,ROW()-Inputs!$B$3):C285),0)</f>
        <v>409.18653869628906</v>
      </c>
      <c r="E286" s="3">
        <f>IF(A286&gt;=Inputs!$B$4+1,AVERAGE(INDEX(C:C,ROW()-Inputs!$B$4):D285),0)</f>
        <v>407.18793487548828</v>
      </c>
      <c r="F286">
        <f>IF(A286&gt;Inputs!$B$4,IF(D286&gt;E286,1,0),0)</f>
        <v>1</v>
      </c>
      <c r="G286">
        <f t="shared" si="18"/>
        <v>0</v>
      </c>
      <c r="H286">
        <f t="shared" si="16"/>
        <v>5.2906021416641025E-3</v>
      </c>
      <c r="I286">
        <f>IF(A286&gt;Inputs!$B$4,G286*Backtest!H286,0)</f>
        <v>0</v>
      </c>
      <c r="J286">
        <f t="shared" si="19"/>
        <v>1.1828188614758934</v>
      </c>
      <c r="K286">
        <f t="shared" si="17"/>
        <v>0</v>
      </c>
      <c r="L286">
        <f>(Inputs!$B$6*Backtest!J286)-(Backtest!K286*Inputs!$B$5)</f>
        <v>11828.188614758934</v>
      </c>
      <c r="M286">
        <f>IF(A286&gt;Inputs!$B$4,M285*(1+H285),Inputs!$B$6)</f>
        <v>11275.543403498301</v>
      </c>
      <c r="N286">
        <f>MAX($L$2:L286)</f>
        <v>12557.199060836743</v>
      </c>
    </row>
    <row r="287" spans="1:14" x14ac:dyDescent="0.3">
      <c r="A287">
        <v>286</v>
      </c>
      <c r="B287" s="5">
        <v>45709</v>
      </c>
      <c r="C287">
        <v>406.03326416015619</v>
      </c>
      <c r="D287" s="3">
        <f>IF(A287&gt;=Inputs!$B$3+1,AVERAGE(INDEX(C:C,ROW()-Inputs!$B$3):C286),0)</f>
        <v>412.82191467285156</v>
      </c>
      <c r="E287" s="3">
        <f>IF(A287&gt;=Inputs!$B$4+1,AVERAGE(INDEX(C:C,ROW()-Inputs!$B$4):D286),0)</f>
        <v>408.99947611490887</v>
      </c>
      <c r="F287">
        <f>IF(A287&gt;Inputs!$B$4,IF(D287&gt;E287,1,0),0)</f>
        <v>1</v>
      </c>
      <c r="G287">
        <f t="shared" si="18"/>
        <v>1</v>
      </c>
      <c r="H287">
        <f t="shared" si="16"/>
        <v>-1.9032609065904205E-2</v>
      </c>
      <c r="I287">
        <f>IF(A287&gt;Inputs!$B$4,G287*Backtest!H287,0)</f>
        <v>-1.9032609065904205E-2</v>
      </c>
      <c r="J287">
        <f t="shared" si="19"/>
        <v>1.1603067324896448</v>
      </c>
      <c r="K287">
        <f t="shared" si="17"/>
        <v>1</v>
      </c>
      <c r="L287">
        <f>(Inputs!$B$6*Backtest!J287)-(Backtest!K287*Inputs!$B$5)</f>
        <v>11603.062324896449</v>
      </c>
      <c r="M287">
        <f>IF(A287&gt;Inputs!$B$4,M286*(1+H286),Inputs!$B$6)</f>
        <v>11335.197817577275</v>
      </c>
      <c r="N287">
        <f>MAX($L$2:L287)</f>
        <v>12557.199060836743</v>
      </c>
    </row>
    <row r="288" spans="1:14" x14ac:dyDescent="0.3">
      <c r="A288">
        <v>287</v>
      </c>
      <c r="B288" s="5">
        <v>45712</v>
      </c>
      <c r="C288">
        <v>401.84573364257813</v>
      </c>
      <c r="D288" s="3">
        <f>IF(A288&gt;=Inputs!$B$3+1,AVERAGE(INDEX(C:C,ROW()-Inputs!$B$3):C287),0)</f>
        <v>409.97216796875</v>
      </c>
      <c r="E288" s="3">
        <f>IF(A288&gt;=Inputs!$B$4+1,AVERAGE(INDEX(C:C,ROW()-Inputs!$B$4):D287),0)</f>
        <v>409.95421346028644</v>
      </c>
      <c r="F288">
        <f>IF(A288&gt;Inputs!$B$4,IF(D288&gt;E288,1,0),0)</f>
        <v>1</v>
      </c>
      <c r="G288">
        <f t="shared" si="18"/>
        <v>1</v>
      </c>
      <c r="H288">
        <f t="shared" si="16"/>
        <v>-1.0313269594400376E-2</v>
      </c>
      <c r="I288">
        <f>IF(A288&gt;Inputs!$B$4,G288*Backtest!H288,0)</f>
        <v>-1.0313269594400376E-2</v>
      </c>
      <c r="J288">
        <f t="shared" si="19"/>
        <v>1.1483401763452812</v>
      </c>
      <c r="K288">
        <f t="shared" si="17"/>
        <v>0</v>
      </c>
      <c r="L288">
        <f>(Inputs!$B$6*Backtest!J288)-(Backtest!K288*Inputs!$B$5)</f>
        <v>11483.401763452812</v>
      </c>
      <c r="M288">
        <f>IF(A288&gt;Inputs!$B$4,M287*(1+H287),Inputs!$B$6)</f>
        <v>11119.459428830636</v>
      </c>
      <c r="N288">
        <f>MAX($L$2:L288)</f>
        <v>12557.199060836743</v>
      </c>
    </row>
    <row r="289" spans="1:14" x14ac:dyDescent="0.3">
      <c r="A289">
        <v>288</v>
      </c>
      <c r="B289" s="5">
        <v>45713</v>
      </c>
      <c r="C289">
        <v>395.77825927734381</v>
      </c>
      <c r="D289" s="3">
        <f>IF(A289&gt;=Inputs!$B$3+1,AVERAGE(INDEX(C:C,ROW()-Inputs!$B$3):C288),0)</f>
        <v>403.93949890136719</v>
      </c>
      <c r="E289" s="3">
        <f>IF(A289&gt;=Inputs!$B$4+1,AVERAGE(INDEX(C:C,ROW()-Inputs!$B$4):D288),0)</f>
        <v>408.96178181966144</v>
      </c>
      <c r="F289">
        <f>IF(A289&gt;Inputs!$B$4,IF(D289&gt;E289,1,0),0)</f>
        <v>0</v>
      </c>
      <c r="G289">
        <f t="shared" si="18"/>
        <v>1</v>
      </c>
      <c r="H289">
        <f t="shared" si="16"/>
        <v>-1.5099014017730061E-2</v>
      </c>
      <c r="I289">
        <f>IF(A289&gt;Inputs!$B$4,G289*Backtest!H289,0)</f>
        <v>-1.5099014017730061E-2</v>
      </c>
      <c r="J289">
        <f t="shared" si="19"/>
        <v>1.1310013719255212</v>
      </c>
      <c r="K289">
        <f t="shared" si="17"/>
        <v>0</v>
      </c>
      <c r="L289">
        <f>(Inputs!$B$6*Backtest!J289)-(Backtest!K289*Inputs!$B$5)</f>
        <v>11310.013719255212</v>
      </c>
      <c r="M289">
        <f>IF(A289&gt;Inputs!$B$4,M288*(1+H288),Inputs!$B$6)</f>
        <v>11004.781445997109</v>
      </c>
      <c r="N289">
        <f>MAX($L$2:L289)</f>
        <v>12557.199060836743</v>
      </c>
    </row>
    <row r="290" spans="1:14" x14ac:dyDescent="0.3">
      <c r="A290">
        <v>289</v>
      </c>
      <c r="B290" s="5">
        <v>45714</v>
      </c>
      <c r="C290">
        <v>397.59854125976563</v>
      </c>
      <c r="D290" s="3">
        <f>IF(A290&gt;=Inputs!$B$3+1,AVERAGE(INDEX(C:C,ROW()-Inputs!$B$3):C289),0)</f>
        <v>398.81199645996094</v>
      </c>
      <c r="E290" s="3">
        <f>IF(A290&gt;=Inputs!$B$4+1,AVERAGE(INDEX(C:C,ROW()-Inputs!$B$4):D289),0)</f>
        <v>405.06513977050781</v>
      </c>
      <c r="F290">
        <f>IF(A290&gt;Inputs!$B$4,IF(D290&gt;E290,1,0),0)</f>
        <v>0</v>
      </c>
      <c r="G290">
        <f t="shared" si="18"/>
        <v>0</v>
      </c>
      <c r="H290">
        <f t="shared" si="16"/>
        <v>4.5992470272255837E-3</v>
      </c>
      <c r="I290">
        <f>IF(A290&gt;Inputs!$B$4,G290*Backtest!H290,0)</f>
        <v>0</v>
      </c>
      <c r="J290">
        <f t="shared" si="19"/>
        <v>1.1310013719255212</v>
      </c>
      <c r="K290">
        <f t="shared" si="17"/>
        <v>1</v>
      </c>
      <c r="L290">
        <f>(Inputs!$B$6*Backtest!J290)-(Backtest!K290*Inputs!$B$5)</f>
        <v>11310.008719255213</v>
      </c>
      <c r="M290">
        <f>IF(A290&gt;Inputs!$B$4,M289*(1+H289),Inputs!$B$6)</f>
        <v>10838.620096681943</v>
      </c>
      <c r="N290">
        <f>MAX($L$2:L290)</f>
        <v>12557.199060836743</v>
      </c>
    </row>
    <row r="291" spans="1:14" x14ac:dyDescent="0.3">
      <c r="A291">
        <v>290</v>
      </c>
      <c r="B291" s="5">
        <v>45715</v>
      </c>
      <c r="C291">
        <v>390.4368896484375</v>
      </c>
      <c r="D291" s="3">
        <f>IF(A291&gt;=Inputs!$B$3+1,AVERAGE(INDEX(C:C,ROW()-Inputs!$B$3):C290),0)</f>
        <v>396.68840026855469</v>
      </c>
      <c r="E291" s="3">
        <f>IF(A291&gt;=Inputs!$B$4+1,AVERAGE(INDEX(C:C,ROW()-Inputs!$B$4):D290),0)</f>
        <v>401.32436625162762</v>
      </c>
      <c r="F291">
        <f>IF(A291&gt;Inputs!$B$4,IF(D291&gt;E291,1,0),0)</f>
        <v>0</v>
      </c>
      <c r="G291">
        <f t="shared" si="18"/>
        <v>0</v>
      </c>
      <c r="H291">
        <f t="shared" si="16"/>
        <v>-1.8012268326329628E-2</v>
      </c>
      <c r="I291">
        <f>IF(A291&gt;Inputs!$B$4,G291*Backtest!H291,0)</f>
        <v>0</v>
      </c>
      <c r="J291">
        <f t="shared" si="19"/>
        <v>1.1310013719255212</v>
      </c>
      <c r="K291">
        <f t="shared" si="17"/>
        <v>0</v>
      </c>
      <c r="L291">
        <f>(Inputs!$B$6*Backtest!J291)-(Backtest!K291*Inputs!$B$5)</f>
        <v>11310.013719255212</v>
      </c>
      <c r="M291">
        <f>IF(A291&gt;Inputs!$B$4,M290*(1+H290),Inputs!$B$6)</f>
        <v>10888.469587940835</v>
      </c>
      <c r="N291">
        <f>MAX($L$2:L291)</f>
        <v>12557.199060836743</v>
      </c>
    </row>
    <row r="292" spans="1:14" x14ac:dyDescent="0.3">
      <c r="A292">
        <v>291</v>
      </c>
      <c r="B292" s="5">
        <v>45716</v>
      </c>
      <c r="C292">
        <v>394.87310791015619</v>
      </c>
      <c r="D292" s="3">
        <f>IF(A292&gt;=Inputs!$B$3+1,AVERAGE(INDEX(C:C,ROW()-Inputs!$B$3):C291),0)</f>
        <v>394.01771545410156</v>
      </c>
      <c r="E292" s="3">
        <f>IF(A292&gt;=Inputs!$B$4+1,AVERAGE(INDEX(C:C,ROW()-Inputs!$B$4):D291),0)</f>
        <v>397.20893096923828</v>
      </c>
      <c r="F292">
        <f>IF(A292&gt;Inputs!$B$4,IF(D292&gt;E292,1,0),0)</f>
        <v>0</v>
      </c>
      <c r="G292">
        <f t="shared" si="18"/>
        <v>0</v>
      </c>
      <c r="H292">
        <f t="shared" si="16"/>
        <v>1.1362190354792689E-2</v>
      </c>
      <c r="I292">
        <f>IF(A292&gt;Inputs!$B$4,G292*Backtest!H292,0)</f>
        <v>0</v>
      </c>
      <c r="J292">
        <f t="shared" si="19"/>
        <v>1.1310013719255212</v>
      </c>
      <c r="K292">
        <f t="shared" si="17"/>
        <v>0</v>
      </c>
      <c r="L292">
        <f>(Inputs!$B$6*Backtest!J292)-(Backtest!K292*Inputs!$B$5)</f>
        <v>11310.013719255212</v>
      </c>
      <c r="M292">
        <f>IF(A292&gt;Inputs!$B$4,M291*(1+H291),Inputs!$B$6)</f>
        <v>10692.343552059765</v>
      </c>
      <c r="N292">
        <f>MAX($L$2:L292)</f>
        <v>12557.199060836743</v>
      </c>
    </row>
    <row r="293" spans="1:14" x14ac:dyDescent="0.3">
      <c r="A293">
        <v>292</v>
      </c>
      <c r="B293" s="5">
        <v>45719</v>
      </c>
      <c r="C293">
        <v>386.41842651367188</v>
      </c>
      <c r="D293" s="3">
        <f>IF(A293&gt;=Inputs!$B$3+1,AVERAGE(INDEX(C:C,ROW()-Inputs!$B$3):C292),0)</f>
        <v>392.65499877929688</v>
      </c>
      <c r="E293" s="3">
        <f>IF(A293&gt;=Inputs!$B$4+1,AVERAGE(INDEX(C:C,ROW()-Inputs!$B$4):D292),0)</f>
        <v>395.40444183349609</v>
      </c>
      <c r="F293">
        <f>IF(A293&gt;Inputs!$B$4,IF(D293&gt;E293,1,0),0)</f>
        <v>0</v>
      </c>
      <c r="G293">
        <f t="shared" si="18"/>
        <v>0</v>
      </c>
      <c r="H293">
        <f t="shared" si="16"/>
        <v>-2.1411134937069365E-2</v>
      </c>
      <c r="I293">
        <f>IF(A293&gt;Inputs!$B$4,G293*Backtest!H293,0)</f>
        <v>0</v>
      </c>
      <c r="J293">
        <f t="shared" si="19"/>
        <v>1.1310013719255212</v>
      </c>
      <c r="K293">
        <f t="shared" si="17"/>
        <v>0</v>
      </c>
      <c r="L293">
        <f>(Inputs!$B$6*Backtest!J293)-(Backtest!K293*Inputs!$B$5)</f>
        <v>11310.013719255212</v>
      </c>
      <c r="M293">
        <f>IF(A293&gt;Inputs!$B$4,M292*(1+H292),Inputs!$B$6)</f>
        <v>10813.831994837108</v>
      </c>
      <c r="N293">
        <f>MAX($L$2:L293)</f>
        <v>12557.199060836743</v>
      </c>
    </row>
    <row r="294" spans="1:14" x14ac:dyDescent="0.3">
      <c r="A294">
        <v>293</v>
      </c>
      <c r="B294" s="5">
        <v>45720</v>
      </c>
      <c r="C294">
        <v>386.53778076171881</v>
      </c>
      <c r="D294" s="3">
        <f>IF(A294&gt;=Inputs!$B$3+1,AVERAGE(INDEX(C:C,ROW()-Inputs!$B$3):C293),0)</f>
        <v>390.64576721191406</v>
      </c>
      <c r="E294" s="3">
        <f>IF(A294&gt;=Inputs!$B$4+1,AVERAGE(INDEX(C:C,ROW()-Inputs!$B$4):D293),0)</f>
        <v>392.51492309570313</v>
      </c>
      <c r="F294">
        <f>IF(A294&gt;Inputs!$B$4,IF(D294&gt;E294,1,0),0)</f>
        <v>0</v>
      </c>
      <c r="G294">
        <f t="shared" si="18"/>
        <v>0</v>
      </c>
      <c r="H294">
        <f t="shared" si="16"/>
        <v>3.088730760687497E-4</v>
      </c>
      <c r="I294">
        <f>IF(A294&gt;Inputs!$B$4,G294*Backtest!H294,0)</f>
        <v>0</v>
      </c>
      <c r="J294">
        <f t="shared" si="19"/>
        <v>1.1310013719255212</v>
      </c>
      <c r="K294">
        <f t="shared" si="17"/>
        <v>0</v>
      </c>
      <c r="L294">
        <f>(Inputs!$B$6*Backtest!J294)-(Backtest!K294*Inputs!$B$5)</f>
        <v>11310.013719255212</v>
      </c>
      <c r="M294">
        <f>IF(A294&gt;Inputs!$B$4,M293*(1+H293),Inputs!$B$6)</f>
        <v>10582.295578808853</v>
      </c>
      <c r="N294">
        <f>MAX($L$2:L294)</f>
        <v>12557.199060836743</v>
      </c>
    </row>
    <row r="295" spans="1:14" x14ac:dyDescent="0.3">
      <c r="A295">
        <v>294</v>
      </c>
      <c r="B295" s="5">
        <v>45721</v>
      </c>
      <c r="C295">
        <v>398.88162231445313</v>
      </c>
      <c r="D295" s="3">
        <f>IF(A295&gt;=Inputs!$B$3+1,AVERAGE(INDEX(C:C,ROW()-Inputs!$B$3):C294),0)</f>
        <v>386.47810363769531</v>
      </c>
      <c r="E295" s="3">
        <f>IF(A295&gt;=Inputs!$B$4+1,AVERAGE(INDEX(C:C,ROW()-Inputs!$B$4):D294),0)</f>
        <v>390.85796610514325</v>
      </c>
      <c r="F295">
        <f>IF(A295&gt;Inputs!$B$4,IF(D295&gt;E295,1,0),0)</f>
        <v>0</v>
      </c>
      <c r="G295">
        <f t="shared" si="18"/>
        <v>0</v>
      </c>
      <c r="H295">
        <f t="shared" si="16"/>
        <v>3.1934372698082303E-2</v>
      </c>
      <c r="I295">
        <f>IF(A295&gt;Inputs!$B$4,G295*Backtest!H295,0)</f>
        <v>0</v>
      </c>
      <c r="J295">
        <f t="shared" si="19"/>
        <v>1.1310013719255212</v>
      </c>
      <c r="K295">
        <f t="shared" si="17"/>
        <v>0</v>
      </c>
      <c r="L295">
        <f>(Inputs!$B$6*Backtest!J295)-(Backtest!K295*Inputs!$B$5)</f>
        <v>11310.013719255212</v>
      </c>
      <c r="M295">
        <f>IF(A295&gt;Inputs!$B$4,M294*(1+H294),Inputs!$B$6)</f>
        <v>10585.564164996149</v>
      </c>
      <c r="N295">
        <f>MAX($L$2:L295)</f>
        <v>12557.199060836743</v>
      </c>
    </row>
    <row r="296" spans="1:14" x14ac:dyDescent="0.3">
      <c r="A296">
        <v>295</v>
      </c>
      <c r="B296" s="5">
        <v>45722</v>
      </c>
      <c r="C296">
        <v>394.773681640625</v>
      </c>
      <c r="D296" s="3">
        <f>IF(A296&gt;=Inputs!$B$3+1,AVERAGE(INDEX(C:C,ROW()-Inputs!$B$3):C295),0)</f>
        <v>392.70970153808594</v>
      </c>
      <c r="E296" s="3">
        <f>IF(A296&gt;=Inputs!$B$4+1,AVERAGE(INDEX(C:C,ROW()-Inputs!$B$4):D295),0)</f>
        <v>390.26944986979169</v>
      </c>
      <c r="F296">
        <f>IF(A296&gt;Inputs!$B$4,IF(D296&gt;E296,1,0),0)</f>
        <v>1</v>
      </c>
      <c r="G296">
        <f t="shared" si="18"/>
        <v>0</v>
      </c>
      <c r="H296">
        <f t="shared" si="16"/>
        <v>-1.0298646124613065E-2</v>
      </c>
      <c r="I296">
        <f>IF(A296&gt;Inputs!$B$4,G296*Backtest!H296,0)</f>
        <v>0</v>
      </c>
      <c r="J296">
        <f t="shared" si="19"/>
        <v>1.1310013719255212</v>
      </c>
      <c r="K296">
        <f t="shared" si="17"/>
        <v>0</v>
      </c>
      <c r="L296">
        <f>(Inputs!$B$6*Backtest!J296)-(Backtest!K296*Inputs!$B$5)</f>
        <v>11310.013719255212</v>
      </c>
      <c r="M296">
        <f>IF(A296&gt;Inputs!$B$4,M295*(1+H295),Inputs!$B$6)</f>
        <v>10923.607516260601</v>
      </c>
      <c r="N296">
        <f>MAX($L$2:L296)</f>
        <v>12557.199060836743</v>
      </c>
    </row>
    <row r="297" spans="1:14" x14ac:dyDescent="0.3">
      <c r="A297">
        <v>296</v>
      </c>
      <c r="B297" s="5">
        <v>45723</v>
      </c>
      <c r="C297">
        <v>391.21273803710938</v>
      </c>
      <c r="D297" s="3">
        <f>IF(A297&gt;=Inputs!$B$3+1,AVERAGE(INDEX(C:C,ROW()-Inputs!$B$3):C296),0)</f>
        <v>396.82765197753906</v>
      </c>
      <c r="E297" s="3">
        <f>IF(A297&gt;=Inputs!$B$4+1,AVERAGE(INDEX(C:C,ROW()-Inputs!$B$4):D296),0)</f>
        <v>391.67110951741535</v>
      </c>
      <c r="F297">
        <f>IF(A297&gt;Inputs!$B$4,IF(D297&gt;E297,1,0),0)</f>
        <v>1</v>
      </c>
      <c r="G297">
        <f t="shared" si="18"/>
        <v>1</v>
      </c>
      <c r="H297">
        <f t="shared" si="16"/>
        <v>-9.0202153008701602E-3</v>
      </c>
      <c r="I297">
        <f>IF(A297&gt;Inputs!$B$4,G297*Backtest!H297,0)</f>
        <v>-9.0202153008701602E-3</v>
      </c>
      <c r="J297">
        <f t="shared" si="19"/>
        <v>1.1207994960451735</v>
      </c>
      <c r="K297">
        <f t="shared" si="17"/>
        <v>1</v>
      </c>
      <c r="L297">
        <f>(Inputs!$B$6*Backtest!J297)-(Backtest!K297*Inputs!$B$5)</f>
        <v>11207.989960451736</v>
      </c>
      <c r="M297">
        <f>IF(A297&gt;Inputs!$B$4,M296*(1+H296),Inputs!$B$6)</f>
        <v>10811.109148046469</v>
      </c>
      <c r="N297">
        <f>MAX($L$2:L297)</f>
        <v>12557.199060836743</v>
      </c>
    </row>
    <row r="298" spans="1:14" x14ac:dyDescent="0.3">
      <c r="A298">
        <v>297</v>
      </c>
      <c r="B298" s="5">
        <v>45726</v>
      </c>
      <c r="C298">
        <v>378.13284301757813</v>
      </c>
      <c r="D298" s="3">
        <f>IF(A298&gt;=Inputs!$B$3+1,AVERAGE(INDEX(C:C,ROW()-Inputs!$B$3):C297),0)</f>
        <v>392.99320983886719</v>
      </c>
      <c r="E298" s="3">
        <f>IF(A298&gt;=Inputs!$B$4+1,AVERAGE(INDEX(C:C,ROW()-Inputs!$B$4):D297),0)</f>
        <v>393.48058319091797</v>
      </c>
      <c r="F298">
        <f>IF(A298&gt;Inputs!$B$4,IF(D298&gt;E298,1,0),0)</f>
        <v>0</v>
      </c>
      <c r="G298">
        <f t="shared" si="18"/>
        <v>1</v>
      </c>
      <c r="H298">
        <f t="shared" si="16"/>
        <v>-3.3434225800414774E-2</v>
      </c>
      <c r="I298">
        <f>IF(A298&gt;Inputs!$B$4,G298*Backtest!H298,0)</f>
        <v>-3.3434225800414774E-2</v>
      </c>
      <c r="J298">
        <f t="shared" si="19"/>
        <v>1.0833264326174081</v>
      </c>
      <c r="K298">
        <f t="shared" si="17"/>
        <v>0</v>
      </c>
      <c r="L298">
        <f>(Inputs!$B$6*Backtest!J298)-(Backtest!K298*Inputs!$B$5)</f>
        <v>10833.264326174081</v>
      </c>
      <c r="M298">
        <f>IF(A298&gt;Inputs!$B$4,M297*(1+H297),Inputs!$B$6)</f>
        <v>10713.590615889883</v>
      </c>
      <c r="N298">
        <f>MAX($L$2:L298)</f>
        <v>12557.199060836743</v>
      </c>
    </row>
    <row r="299" spans="1:14" x14ac:dyDescent="0.3">
      <c r="A299">
        <v>298</v>
      </c>
      <c r="B299" s="5">
        <v>45727</v>
      </c>
      <c r="C299">
        <v>378.42135620117188</v>
      </c>
      <c r="D299" s="3">
        <f>IF(A299&gt;=Inputs!$B$3+1,AVERAGE(INDEX(C:C,ROW()-Inputs!$B$3):C298),0)</f>
        <v>384.67279052734375</v>
      </c>
      <c r="E299" s="3">
        <f>IF(A299&gt;=Inputs!$B$4+1,AVERAGE(INDEX(C:C,ROW()-Inputs!$B$4):D298),0)</f>
        <v>391.1083043416341</v>
      </c>
      <c r="F299">
        <f>IF(A299&gt;Inputs!$B$4,IF(D299&gt;E299,1,0),0)</f>
        <v>0</v>
      </c>
      <c r="G299">
        <f t="shared" si="18"/>
        <v>0</v>
      </c>
      <c r="H299">
        <f t="shared" si="16"/>
        <v>7.6299424639070246E-4</v>
      </c>
      <c r="I299">
        <f>IF(A299&gt;Inputs!$B$4,G299*Backtest!H299,0)</f>
        <v>0</v>
      </c>
      <c r="J299">
        <f t="shared" si="19"/>
        <v>1.0833264326174081</v>
      </c>
      <c r="K299">
        <f t="shared" si="17"/>
        <v>1</v>
      </c>
      <c r="L299">
        <f>(Inputs!$B$6*Backtest!J299)-(Backtest!K299*Inputs!$B$5)</f>
        <v>10833.259326174082</v>
      </c>
      <c r="M299">
        <f>IF(A299&gt;Inputs!$B$4,M298*(1+H298),Inputs!$B$6)</f>
        <v>10355.390008105016</v>
      </c>
      <c r="N299">
        <f>MAX($L$2:L299)</f>
        <v>12557.199060836743</v>
      </c>
    </row>
    <row r="300" spans="1:14" x14ac:dyDescent="0.3">
      <c r="A300">
        <v>299</v>
      </c>
      <c r="B300" s="5">
        <v>45728</v>
      </c>
      <c r="C300">
        <v>381.22628784179688</v>
      </c>
      <c r="D300" s="3">
        <f>IF(A300&gt;=Inputs!$B$3+1,AVERAGE(INDEX(C:C,ROW()-Inputs!$B$3):C299),0)</f>
        <v>378.277099609375</v>
      </c>
      <c r="E300" s="3">
        <f>IF(A300&gt;=Inputs!$B$4+1,AVERAGE(INDEX(C:C,ROW()-Inputs!$B$4):D299),0)</f>
        <v>387.04343159993488</v>
      </c>
      <c r="F300">
        <f>IF(A300&gt;Inputs!$B$4,IF(D300&gt;E300,1,0),0)</f>
        <v>0</v>
      </c>
      <c r="G300">
        <f t="shared" si="18"/>
        <v>0</v>
      </c>
      <c r="H300">
        <f t="shared" si="16"/>
        <v>7.4121917134450932E-3</v>
      </c>
      <c r="I300">
        <f>IF(A300&gt;Inputs!$B$4,G300*Backtest!H300,0)</f>
        <v>0</v>
      </c>
      <c r="J300">
        <f t="shared" si="19"/>
        <v>1.0833264326174081</v>
      </c>
      <c r="K300">
        <f t="shared" si="17"/>
        <v>0</v>
      </c>
      <c r="L300">
        <f>(Inputs!$B$6*Backtest!J300)-(Backtest!K300*Inputs!$B$5)</f>
        <v>10833.264326174081</v>
      </c>
      <c r="M300">
        <f>IF(A300&gt;Inputs!$B$4,M299*(1+H299),Inputs!$B$6)</f>
        <v>10363.291111100332</v>
      </c>
      <c r="N300">
        <f>MAX($L$2:L300)</f>
        <v>12557.199060836743</v>
      </c>
    </row>
    <row r="301" spans="1:14" x14ac:dyDescent="0.3">
      <c r="A301">
        <v>300</v>
      </c>
      <c r="B301" s="5">
        <v>45729</v>
      </c>
      <c r="C301">
        <v>376.750244140625</v>
      </c>
      <c r="D301" s="3">
        <f>IF(A301&gt;=Inputs!$B$3+1,AVERAGE(INDEX(C:C,ROW()-Inputs!$B$3):C300),0)</f>
        <v>379.82382202148438</v>
      </c>
      <c r="E301" s="3">
        <f>IF(A301&gt;=Inputs!$B$4+1,AVERAGE(INDEX(C:C,ROW()-Inputs!$B$4):D300),0)</f>
        <v>382.28726450602215</v>
      </c>
      <c r="F301">
        <f>IF(A301&gt;Inputs!$B$4,IF(D301&gt;E301,1,0),0)</f>
        <v>0</v>
      </c>
      <c r="G301">
        <f t="shared" si="18"/>
        <v>0</v>
      </c>
      <c r="H301">
        <f t="shared" si="16"/>
        <v>-1.1741172746800088E-2</v>
      </c>
      <c r="I301">
        <f>IF(A301&gt;Inputs!$B$4,G301*Backtest!H301,0)</f>
        <v>0</v>
      </c>
      <c r="J301">
        <f t="shared" si="19"/>
        <v>1.0833264326174081</v>
      </c>
      <c r="K301">
        <f t="shared" si="17"/>
        <v>0</v>
      </c>
      <c r="L301">
        <f>(Inputs!$B$6*Backtest!J301)-(Backtest!K301*Inputs!$B$5)</f>
        <v>10833.264326174081</v>
      </c>
      <c r="M301">
        <f>IF(A301&gt;Inputs!$B$4,M300*(1+H300),Inputs!$B$6)</f>
        <v>10440.105811598049</v>
      </c>
      <c r="N301">
        <f>MAX($L$2:L301)</f>
        <v>12557.199060836743</v>
      </c>
    </row>
    <row r="302" spans="1:14" x14ac:dyDescent="0.3">
      <c r="A302">
        <v>301</v>
      </c>
      <c r="B302" s="5">
        <v>45730</v>
      </c>
      <c r="C302">
        <v>386.48806762695313</v>
      </c>
      <c r="D302" s="3">
        <f>IF(A302&gt;=Inputs!$B$3+1,AVERAGE(INDEX(C:C,ROW()-Inputs!$B$3):C301),0)</f>
        <v>378.98826599121094</v>
      </c>
      <c r="E302" s="3">
        <f>IF(A302&gt;=Inputs!$B$4+1,AVERAGE(INDEX(C:C,ROW()-Inputs!$B$4):D301),0)</f>
        <v>379.8619333902995</v>
      </c>
      <c r="F302">
        <f>IF(A302&gt;Inputs!$B$4,IF(D302&gt;E302,1,0),0)</f>
        <v>0</v>
      </c>
      <c r="G302">
        <f t="shared" si="18"/>
        <v>0</v>
      </c>
      <c r="H302">
        <f t="shared" si="16"/>
        <v>2.5846893632518464E-2</v>
      </c>
      <c r="I302">
        <f>IF(A302&gt;Inputs!$B$4,G302*Backtest!H302,0)</f>
        <v>0</v>
      </c>
      <c r="J302">
        <f t="shared" si="19"/>
        <v>1.0833264326174081</v>
      </c>
      <c r="K302">
        <f t="shared" si="17"/>
        <v>0</v>
      </c>
      <c r="L302">
        <f>(Inputs!$B$6*Backtest!J302)-(Backtest!K302*Inputs!$B$5)</f>
        <v>10833.264326174081</v>
      </c>
      <c r="M302">
        <f>IF(A302&gt;Inputs!$B$4,M301*(1+H301),Inputs!$B$6)</f>
        <v>10317.526725769205</v>
      </c>
      <c r="N302">
        <f>MAX($L$2:L302)</f>
        <v>12557.199060836743</v>
      </c>
    </row>
    <row r="303" spans="1:14" x14ac:dyDescent="0.3">
      <c r="A303">
        <v>302</v>
      </c>
      <c r="B303" s="5">
        <v>45733</v>
      </c>
      <c r="C303">
        <v>386.6273193359375</v>
      </c>
      <c r="D303" s="3">
        <f>IF(A303&gt;=Inputs!$B$3+1,AVERAGE(INDEX(C:C,ROW()-Inputs!$B$3):C302),0)</f>
        <v>381.61915588378906</v>
      </c>
      <c r="E303" s="3">
        <f>IF(A303&gt;=Inputs!$B$4+1,AVERAGE(INDEX(C:C,ROW()-Inputs!$B$4):D302),0)</f>
        <v>380.25896453857422</v>
      </c>
      <c r="F303">
        <f>IF(A303&gt;Inputs!$B$4,IF(D303&gt;E303,1,0),0)</f>
        <v>1</v>
      </c>
      <c r="G303">
        <f t="shared" si="18"/>
        <v>0</v>
      </c>
      <c r="H303">
        <f t="shared" si="16"/>
        <v>3.6030015063426291E-4</v>
      </c>
      <c r="I303">
        <f>IF(A303&gt;Inputs!$B$4,G303*Backtest!H303,0)</f>
        <v>0</v>
      </c>
      <c r="J303">
        <f t="shared" si="19"/>
        <v>1.0833264326174081</v>
      </c>
      <c r="K303">
        <f t="shared" si="17"/>
        <v>0</v>
      </c>
      <c r="L303">
        <f>(Inputs!$B$6*Backtest!J303)-(Backtest!K303*Inputs!$B$5)</f>
        <v>10833.264326174081</v>
      </c>
      <c r="M303">
        <f>IF(A303&gt;Inputs!$B$4,M302*(1+H302),Inputs!$B$6)</f>
        <v>10584.202741600828</v>
      </c>
      <c r="N303">
        <f>MAX($L$2:L303)</f>
        <v>12557.199060836743</v>
      </c>
    </row>
    <row r="304" spans="1:14" x14ac:dyDescent="0.3">
      <c r="A304">
        <v>303</v>
      </c>
      <c r="B304" s="5">
        <v>45734</v>
      </c>
      <c r="C304">
        <v>381.47494506835938</v>
      </c>
      <c r="D304" s="3">
        <f>IF(A304&gt;=Inputs!$B$3+1,AVERAGE(INDEX(C:C,ROW()-Inputs!$B$3):C303),0)</f>
        <v>386.55769348144531</v>
      </c>
      <c r="E304" s="3">
        <f>IF(A304&gt;=Inputs!$B$4+1,AVERAGE(INDEX(C:C,ROW()-Inputs!$B$4):D303),0)</f>
        <v>381.71614583333331</v>
      </c>
      <c r="F304">
        <f>IF(A304&gt;Inputs!$B$4,IF(D304&gt;E304,1,0),0)</f>
        <v>1</v>
      </c>
      <c r="G304">
        <f t="shared" si="18"/>
        <v>1</v>
      </c>
      <c r="H304">
        <f t="shared" si="16"/>
        <v>-1.3326461969701775E-2</v>
      </c>
      <c r="I304">
        <f>IF(A304&gt;Inputs!$B$4,G304*Backtest!H304,0)</f>
        <v>-1.3326461969701775E-2</v>
      </c>
      <c r="J304">
        <f t="shared" si="19"/>
        <v>1.0688895241123595</v>
      </c>
      <c r="K304">
        <f t="shared" si="17"/>
        <v>1</v>
      </c>
      <c r="L304">
        <f>(Inputs!$B$6*Backtest!J304)-(Backtest!K304*Inputs!$B$5)</f>
        <v>10688.890241123596</v>
      </c>
      <c r="M304">
        <f>IF(A304&gt;Inputs!$B$4,M303*(1+H303),Inputs!$B$6)</f>
        <v>10588.016231442971</v>
      </c>
      <c r="N304">
        <f>MAX($L$2:L304)</f>
        <v>12557.199060836743</v>
      </c>
    </row>
    <row r="305" spans="1:14" x14ac:dyDescent="0.3">
      <c r="A305">
        <v>304</v>
      </c>
      <c r="B305" s="5">
        <v>45735</v>
      </c>
      <c r="C305">
        <v>385.75201416015619</v>
      </c>
      <c r="D305" s="3">
        <f>IF(A305&gt;=Inputs!$B$3+1,AVERAGE(INDEX(C:C,ROW()-Inputs!$B$3):C304),0)</f>
        <v>384.05113220214844</v>
      </c>
      <c r="E305" s="3">
        <f>IF(A305&gt;=Inputs!$B$4+1,AVERAGE(INDEX(C:C,ROW()-Inputs!$B$4):D304),0)</f>
        <v>383.62590789794922</v>
      </c>
      <c r="F305">
        <f>IF(A305&gt;Inputs!$B$4,IF(D305&gt;E305,1,0),0)</f>
        <v>1</v>
      </c>
      <c r="G305">
        <f t="shared" si="18"/>
        <v>1</v>
      </c>
      <c r="H305">
        <f t="shared" si="16"/>
        <v>1.1211926620843693E-2</v>
      </c>
      <c r="I305">
        <f>IF(A305&gt;Inputs!$B$4,G305*Backtest!H305,0)</f>
        <v>1.1211926620843693E-2</v>
      </c>
      <c r="J305">
        <f t="shared" si="19"/>
        <v>1.0808738350224958</v>
      </c>
      <c r="K305">
        <f t="shared" si="17"/>
        <v>0</v>
      </c>
      <c r="L305">
        <f>(Inputs!$B$6*Backtest!J305)-(Backtest!K305*Inputs!$B$5)</f>
        <v>10808.738350224958</v>
      </c>
      <c r="M305">
        <f>IF(A305&gt;Inputs!$B$4,M304*(1+H304),Inputs!$B$6)</f>
        <v>10446.915435800061</v>
      </c>
      <c r="N305">
        <f>MAX($L$2:L305)</f>
        <v>12557.199060836743</v>
      </c>
    </row>
    <row r="306" spans="1:14" x14ac:dyDescent="0.3">
      <c r="A306">
        <v>305</v>
      </c>
      <c r="B306" s="5">
        <v>45736</v>
      </c>
      <c r="C306">
        <v>384.77725219726563</v>
      </c>
      <c r="D306" s="3">
        <f>IF(A306&gt;=Inputs!$B$3+1,AVERAGE(INDEX(C:C,ROW()-Inputs!$B$3):C305),0)</f>
        <v>383.61347961425781</v>
      </c>
      <c r="E306" s="3">
        <f>IF(A306&gt;=Inputs!$B$4+1,AVERAGE(INDEX(C:C,ROW()-Inputs!$B$4):D305),0)</f>
        <v>384.34704335530597</v>
      </c>
      <c r="F306">
        <f>IF(A306&gt;Inputs!$B$4,IF(D306&gt;E306,1,0),0)</f>
        <v>0</v>
      </c>
      <c r="G306">
        <f t="shared" si="18"/>
        <v>1</v>
      </c>
      <c r="H306">
        <f t="shared" si="16"/>
        <v>-2.526913475779935E-3</v>
      </c>
      <c r="I306">
        <f>IF(A306&gt;Inputs!$B$4,G306*Backtest!H306,0)</f>
        <v>-2.526913475779935E-3</v>
      </c>
      <c r="J306">
        <f t="shared" si="19"/>
        <v>1.0781425603631596</v>
      </c>
      <c r="K306">
        <f t="shared" si="17"/>
        <v>0</v>
      </c>
      <c r="L306">
        <f>(Inputs!$B$6*Backtest!J306)-(Backtest!K306*Inputs!$B$5)</f>
        <v>10781.425603631596</v>
      </c>
      <c r="M306">
        <f>IF(A306&gt;Inputs!$B$4,M305*(1+H305),Inputs!$B$6)</f>
        <v>10564.045485080411</v>
      </c>
      <c r="N306">
        <f>MAX($L$2:L306)</f>
        <v>12557.199060836743</v>
      </c>
    </row>
    <row r="307" spans="1:14" x14ac:dyDescent="0.3">
      <c r="A307">
        <v>306</v>
      </c>
      <c r="B307" s="5">
        <v>45737</v>
      </c>
      <c r="C307">
        <v>389.17367553710938</v>
      </c>
      <c r="D307" s="3">
        <f>IF(A307&gt;=Inputs!$B$3+1,AVERAGE(INDEX(C:C,ROW()-Inputs!$B$3):C306),0)</f>
        <v>385.26463317871094</v>
      </c>
      <c r="E307" s="3">
        <f>IF(A307&gt;=Inputs!$B$4+1,AVERAGE(INDEX(C:C,ROW()-Inputs!$B$4):D306),0)</f>
        <v>384.37108612060547</v>
      </c>
      <c r="F307">
        <f>IF(A307&gt;Inputs!$B$4,IF(D307&gt;E307,1,0),0)</f>
        <v>1</v>
      </c>
      <c r="G307">
        <f t="shared" si="18"/>
        <v>0</v>
      </c>
      <c r="H307">
        <f t="shared" si="16"/>
        <v>1.1425892031657447E-2</v>
      </c>
      <c r="I307">
        <f>IF(A307&gt;Inputs!$B$4,G307*Backtest!H307,0)</f>
        <v>0</v>
      </c>
      <c r="J307">
        <f t="shared" si="19"/>
        <v>1.0781425603631596</v>
      </c>
      <c r="K307">
        <f t="shared" si="17"/>
        <v>1</v>
      </c>
      <c r="L307">
        <f>(Inputs!$B$6*Backtest!J307)-(Backtest!K307*Inputs!$B$5)</f>
        <v>10781.420603631597</v>
      </c>
      <c r="M307">
        <f>IF(A307&gt;Inputs!$B$4,M306*(1+H306),Inputs!$B$6)</f>
        <v>10537.351056185409</v>
      </c>
      <c r="N307">
        <f>MAX($L$2:L307)</f>
        <v>12557.199060836743</v>
      </c>
    </row>
    <row r="308" spans="1:14" x14ac:dyDescent="0.3">
      <c r="A308">
        <v>307</v>
      </c>
      <c r="B308" s="5">
        <v>45740</v>
      </c>
      <c r="C308">
        <v>390.98394775390619</v>
      </c>
      <c r="D308" s="3">
        <f>IF(A308&gt;=Inputs!$B$3+1,AVERAGE(INDEX(C:C,ROW()-Inputs!$B$3):C307),0)</f>
        <v>386.9754638671875</v>
      </c>
      <c r="E308" s="3">
        <f>IF(A308&gt;=Inputs!$B$4+1,AVERAGE(INDEX(C:C,ROW()-Inputs!$B$4):D307),0)</f>
        <v>385.43869781494141</v>
      </c>
      <c r="F308">
        <f>IF(A308&gt;Inputs!$B$4,IF(D308&gt;E308,1,0),0)</f>
        <v>1</v>
      </c>
      <c r="G308">
        <f t="shared" si="18"/>
        <v>1</v>
      </c>
      <c r="H308">
        <f t="shared" si="16"/>
        <v>4.651579309156606E-3</v>
      </c>
      <c r="I308">
        <f>IF(A308&gt;Inputs!$B$4,G308*Backtest!H308,0)</f>
        <v>4.651579309156606E-3</v>
      </c>
      <c r="J308">
        <f t="shared" si="19"/>
        <v>1.0831576259892659</v>
      </c>
      <c r="K308">
        <f t="shared" si="17"/>
        <v>1</v>
      </c>
      <c r="L308">
        <f>(Inputs!$B$6*Backtest!J308)-(Backtest!K308*Inputs!$B$5)</f>
        <v>10831.57125989266</v>
      </c>
      <c r="M308">
        <f>IF(A308&gt;Inputs!$B$4,M307*(1+H307),Inputs!$B$6)</f>
        <v>10657.749691653054</v>
      </c>
      <c r="N308">
        <f>MAX($L$2:L308)</f>
        <v>12557.199060836743</v>
      </c>
    </row>
    <row r="309" spans="1:14" x14ac:dyDescent="0.3">
      <c r="A309">
        <v>308</v>
      </c>
      <c r="B309" s="5">
        <v>45741</v>
      </c>
      <c r="C309">
        <v>393.05288696289063</v>
      </c>
      <c r="D309" s="3">
        <f>IF(A309&gt;=Inputs!$B$3+1,AVERAGE(INDEX(C:C,ROW()-Inputs!$B$3):C308),0)</f>
        <v>390.07881164550781</v>
      </c>
      <c r="E309" s="3">
        <f>IF(A309&gt;=Inputs!$B$4+1,AVERAGE(INDEX(C:C,ROW()-Inputs!$B$4):D308),0)</f>
        <v>386.79807535807294</v>
      </c>
      <c r="F309">
        <f>IF(A309&gt;Inputs!$B$4,IF(D309&gt;E309,1,0),0)</f>
        <v>1</v>
      </c>
      <c r="G309">
        <f t="shared" si="18"/>
        <v>1</v>
      </c>
      <c r="H309">
        <f t="shared" si="16"/>
        <v>5.2916218705907347E-3</v>
      </c>
      <c r="I309">
        <f>IF(A309&gt;Inputs!$B$4,G309*Backtest!H309,0)</f>
        <v>5.2916218705907347E-3</v>
      </c>
      <c r="J309">
        <f t="shared" si="19"/>
        <v>1.0888892865722479</v>
      </c>
      <c r="K309">
        <f t="shared" si="17"/>
        <v>0</v>
      </c>
      <c r="L309">
        <f>(Inputs!$B$6*Backtest!J309)-(Backtest!K309*Inputs!$B$5)</f>
        <v>10888.892865722479</v>
      </c>
      <c r="M309">
        <f>IF(A309&gt;Inputs!$B$4,M308*(1+H308),Inputs!$B$6)</f>
        <v>10707.325059600918</v>
      </c>
      <c r="N309">
        <f>MAX($L$2:L309)</f>
        <v>12557.199060836743</v>
      </c>
    </row>
    <row r="310" spans="1:14" x14ac:dyDescent="0.3">
      <c r="A310">
        <v>309</v>
      </c>
      <c r="B310" s="5">
        <v>45742</v>
      </c>
      <c r="C310">
        <v>387.89056396484381</v>
      </c>
      <c r="D310" s="3">
        <f>IF(A310&gt;=Inputs!$B$3+1,AVERAGE(INDEX(C:C,ROW()-Inputs!$B$3):C309),0)</f>
        <v>392.01841735839844</v>
      </c>
      <c r="E310" s="3">
        <f>IF(A310&gt;=Inputs!$B$4+1,AVERAGE(INDEX(C:C,ROW()-Inputs!$B$4):D309),0)</f>
        <v>389.25490315755206</v>
      </c>
      <c r="F310">
        <f>IF(A310&gt;Inputs!$B$4,IF(D310&gt;E310,1,0),0)</f>
        <v>1</v>
      </c>
      <c r="G310">
        <f t="shared" si="18"/>
        <v>1</v>
      </c>
      <c r="H310">
        <f t="shared" si="16"/>
        <v>-1.3133914466157304E-2</v>
      </c>
      <c r="I310">
        <f>IF(A310&gt;Inputs!$B$4,G310*Backtest!H310,0)</f>
        <v>-1.3133914466157304E-2</v>
      </c>
      <c r="J310">
        <f t="shared" si="19"/>
        <v>1.074587907819293</v>
      </c>
      <c r="K310">
        <f t="shared" si="17"/>
        <v>0</v>
      </c>
      <c r="L310">
        <f>(Inputs!$B$6*Backtest!J310)-(Backtest!K310*Inputs!$B$5)</f>
        <v>10745.879078192931</v>
      </c>
      <c r="M310">
        <f>IF(A310&gt;Inputs!$B$4,M309*(1+H309),Inputs!$B$6)</f>
        <v>10763.984175061827</v>
      </c>
      <c r="N310">
        <f>MAX($L$2:L310)</f>
        <v>12557.199060836743</v>
      </c>
    </row>
    <row r="311" spans="1:14" x14ac:dyDescent="0.3">
      <c r="A311">
        <v>310</v>
      </c>
      <c r="B311" s="5">
        <v>45743</v>
      </c>
      <c r="C311">
        <v>388.49728393554688</v>
      </c>
      <c r="D311" s="3">
        <f>IF(A311&gt;=Inputs!$B$3+1,AVERAGE(INDEX(C:C,ROW()-Inputs!$B$3):C310),0)</f>
        <v>390.47172546386719</v>
      </c>
      <c r="E311" s="3">
        <f>IF(A311&gt;=Inputs!$B$4+1,AVERAGE(INDEX(C:C,ROW()-Inputs!$B$4):D310),0)</f>
        <v>390.16668192545575</v>
      </c>
      <c r="F311">
        <f>IF(A311&gt;Inputs!$B$4,IF(D311&gt;E311,1,0),0)</f>
        <v>1</v>
      </c>
      <c r="G311">
        <f t="shared" si="18"/>
        <v>1</v>
      </c>
      <c r="H311">
        <f t="shared" si="16"/>
        <v>1.5641524364538029E-3</v>
      </c>
      <c r="I311">
        <f>IF(A311&gt;Inputs!$B$4,G311*Backtest!H311,0)</f>
        <v>1.5641524364538029E-3</v>
      </c>
      <c r="J311">
        <f t="shared" si="19"/>
        <v>1.0762687271134923</v>
      </c>
      <c r="K311">
        <f t="shared" si="17"/>
        <v>0</v>
      </c>
      <c r="L311">
        <f>(Inputs!$B$6*Backtest!J311)-(Backtest!K311*Inputs!$B$5)</f>
        <v>10762.687271134922</v>
      </c>
      <c r="M311">
        <f>IF(A311&gt;Inputs!$B$4,M310*(1+H310),Inputs!$B$6)</f>
        <v>10622.610927591495</v>
      </c>
      <c r="N311">
        <f>MAX($L$2:L311)</f>
        <v>12557.199060836743</v>
      </c>
    </row>
    <row r="312" spans="1:14" x14ac:dyDescent="0.3">
      <c r="A312">
        <v>311</v>
      </c>
      <c r="B312" s="5">
        <v>45744</v>
      </c>
      <c r="C312">
        <v>376.78009033203119</v>
      </c>
      <c r="D312" s="3">
        <f>IF(A312&gt;=Inputs!$B$3+1,AVERAGE(INDEX(C:C,ROW()-Inputs!$B$3):C311),0)</f>
        <v>388.19392395019531</v>
      </c>
      <c r="E312" s="3">
        <f>IF(A312&gt;=Inputs!$B$4+1,AVERAGE(INDEX(C:C,ROW()-Inputs!$B$4):D311),0)</f>
        <v>390.33494822184247</v>
      </c>
      <c r="F312">
        <f>IF(A312&gt;Inputs!$B$4,IF(D312&gt;E312,1,0),0)</f>
        <v>0</v>
      </c>
      <c r="G312">
        <f t="shared" si="18"/>
        <v>1</v>
      </c>
      <c r="H312">
        <f t="shared" si="16"/>
        <v>-3.016029735090664E-2</v>
      </c>
      <c r="I312">
        <f>IF(A312&gt;Inputs!$B$4,G312*Backtest!H312,0)</f>
        <v>-3.016029735090664E-2</v>
      </c>
      <c r="J312">
        <f t="shared" si="19"/>
        <v>1.0438081422742675</v>
      </c>
      <c r="K312">
        <f t="shared" si="17"/>
        <v>0</v>
      </c>
      <c r="L312">
        <f>(Inputs!$B$6*Backtest!J312)-(Backtest!K312*Inputs!$B$5)</f>
        <v>10438.081422742676</v>
      </c>
      <c r="M312">
        <f>IF(A312&gt;Inputs!$B$4,M311*(1+H311),Inputs!$B$6)</f>
        <v>10639.226310355389</v>
      </c>
      <c r="N312">
        <f>MAX($L$2:L312)</f>
        <v>12557.199060836743</v>
      </c>
    </row>
    <row r="313" spans="1:14" x14ac:dyDescent="0.3">
      <c r="A313">
        <v>312</v>
      </c>
      <c r="B313" s="5">
        <v>45747</v>
      </c>
      <c r="C313">
        <v>373.3883056640625</v>
      </c>
      <c r="D313" s="3">
        <f>IF(A313&gt;=Inputs!$B$3+1,AVERAGE(INDEX(C:C,ROW()-Inputs!$B$3):C312),0)</f>
        <v>382.63868713378906</v>
      </c>
      <c r="E313" s="3">
        <f>IF(A313&gt;=Inputs!$B$4+1,AVERAGE(INDEX(C:C,ROW()-Inputs!$B$4):D312),0)</f>
        <v>387.30866750081378</v>
      </c>
      <c r="F313">
        <f>IF(A313&gt;Inputs!$B$4,IF(D313&gt;E313,1,0),0)</f>
        <v>0</v>
      </c>
      <c r="G313">
        <f t="shared" si="18"/>
        <v>0</v>
      </c>
      <c r="H313">
        <f t="shared" si="16"/>
        <v>-9.0020273230990711E-3</v>
      </c>
      <c r="I313">
        <f>IF(A313&gt;Inputs!$B$4,G313*Backtest!H313,0)</f>
        <v>0</v>
      </c>
      <c r="J313">
        <f t="shared" si="19"/>
        <v>1.0438081422742675</v>
      </c>
      <c r="K313">
        <f t="shared" si="17"/>
        <v>1</v>
      </c>
      <c r="L313">
        <f>(Inputs!$B$6*Backtest!J313)-(Backtest!K313*Inputs!$B$5)</f>
        <v>10438.076422742677</v>
      </c>
      <c r="M313">
        <f>IF(A313&gt;Inputs!$B$4,M312*(1+H312),Inputs!$B$6)</f>
        <v>10318.34408125148</v>
      </c>
      <c r="N313">
        <f>MAX($L$2:L313)</f>
        <v>12557.199060836743</v>
      </c>
    </row>
    <row r="314" spans="1:14" x14ac:dyDescent="0.3">
      <c r="A314">
        <v>313</v>
      </c>
      <c r="B314" s="5">
        <v>45748</v>
      </c>
      <c r="C314">
        <v>380.15200805664063</v>
      </c>
      <c r="D314" s="3">
        <f>IF(A314&gt;=Inputs!$B$3+1,AVERAGE(INDEX(C:C,ROW()-Inputs!$B$3):C313),0)</f>
        <v>375.08419799804688</v>
      </c>
      <c r="E314" s="3">
        <f>IF(A314&gt;=Inputs!$B$4+1,AVERAGE(INDEX(C:C,ROW()-Inputs!$B$4):D313),0)</f>
        <v>383.32833607991535</v>
      </c>
      <c r="F314">
        <f>IF(A314&gt;Inputs!$B$4,IF(D314&gt;E314,1,0),0)</f>
        <v>0</v>
      </c>
      <c r="G314">
        <f t="shared" si="18"/>
        <v>0</v>
      </c>
      <c r="H314">
        <f t="shared" si="16"/>
        <v>1.8114392684444258E-2</v>
      </c>
      <c r="I314">
        <f>IF(A314&gt;Inputs!$B$4,G314*Backtest!H314,0)</f>
        <v>0</v>
      </c>
      <c r="J314">
        <f t="shared" si="19"/>
        <v>1.0438081422742675</v>
      </c>
      <c r="K314">
        <f t="shared" si="17"/>
        <v>0</v>
      </c>
      <c r="L314">
        <f>(Inputs!$B$6*Backtest!J314)-(Backtest!K314*Inputs!$B$5)</f>
        <v>10438.081422742676</v>
      </c>
      <c r="M314">
        <f>IF(A314&gt;Inputs!$B$4,M313*(1+H313),Inputs!$B$6)</f>
        <v>10225.458065902916</v>
      </c>
      <c r="N314">
        <f>MAX($L$2:L314)</f>
        <v>12557.199060836743</v>
      </c>
    </row>
    <row r="315" spans="1:14" x14ac:dyDescent="0.3">
      <c r="A315">
        <v>314</v>
      </c>
      <c r="B315" s="5">
        <v>45749</v>
      </c>
      <c r="C315">
        <v>380.10232543945313</v>
      </c>
      <c r="D315" s="3">
        <f>IF(A315&gt;=Inputs!$B$3+1,AVERAGE(INDEX(C:C,ROW()-Inputs!$B$3):C314),0)</f>
        <v>376.77015686035156</v>
      </c>
      <c r="E315" s="3">
        <f>IF(A315&gt;=Inputs!$B$4+1,AVERAGE(INDEX(C:C,ROW()-Inputs!$B$4):D314),0)</f>
        <v>379.37286885579425</v>
      </c>
      <c r="F315">
        <f>IF(A315&gt;Inputs!$B$4,IF(D315&gt;E315,1,0),0)</f>
        <v>0</v>
      </c>
      <c r="G315">
        <f t="shared" si="18"/>
        <v>0</v>
      </c>
      <c r="H315">
        <f t="shared" si="16"/>
        <v>-1.3069145008992589E-4</v>
      </c>
      <c r="I315">
        <f>IF(A315&gt;Inputs!$B$4,G315*Backtest!H315,0)</f>
        <v>0</v>
      </c>
      <c r="J315">
        <f t="shared" si="19"/>
        <v>1.0438081422742675</v>
      </c>
      <c r="K315">
        <f t="shared" si="17"/>
        <v>0</v>
      </c>
      <c r="L315">
        <f>(Inputs!$B$6*Backtest!J315)-(Backtest!K315*Inputs!$B$5)</f>
        <v>10438.081422742676</v>
      </c>
      <c r="M315">
        <f>IF(A315&gt;Inputs!$B$4,M314*(1+H314),Inputs!$B$6)</f>
        <v>10410.686028687</v>
      </c>
      <c r="N315">
        <f>MAX($L$2:L315)</f>
        <v>12557.199060836743</v>
      </c>
    </row>
    <row r="316" spans="1:14" x14ac:dyDescent="0.3">
      <c r="A316">
        <v>315</v>
      </c>
      <c r="B316" s="5">
        <v>45750</v>
      </c>
      <c r="C316">
        <v>371.12042236328119</v>
      </c>
      <c r="D316" s="3">
        <f>IF(A316&gt;=Inputs!$B$3+1,AVERAGE(INDEX(C:C,ROW()-Inputs!$B$3):C315),0)</f>
        <v>380.12716674804688</v>
      </c>
      <c r="E316" s="3">
        <f>IF(A316&gt;=Inputs!$B$4+1,AVERAGE(INDEX(C:C,ROW()-Inputs!$B$4):D315),0)</f>
        <v>378.02261352539063</v>
      </c>
      <c r="F316">
        <f>IF(A316&gt;Inputs!$B$4,IF(D316&gt;E316,1,0),0)</f>
        <v>1</v>
      </c>
      <c r="G316">
        <f t="shared" si="18"/>
        <v>0</v>
      </c>
      <c r="H316">
        <f t="shared" si="16"/>
        <v>-2.3630223955582341E-2</v>
      </c>
      <c r="I316">
        <f>IF(A316&gt;Inputs!$B$4,G316*Backtest!H316,0)</f>
        <v>0</v>
      </c>
      <c r="J316">
        <f t="shared" si="19"/>
        <v>1.0438081422742675</v>
      </c>
      <c r="K316">
        <f t="shared" si="17"/>
        <v>0</v>
      </c>
      <c r="L316">
        <f>(Inputs!$B$6*Backtest!J316)-(Backtest!K316*Inputs!$B$5)</f>
        <v>10438.081422742676</v>
      </c>
      <c r="M316">
        <f>IF(A316&gt;Inputs!$B$4,M315*(1+H315),Inputs!$B$6)</f>
        <v>10409.325441033479</v>
      </c>
      <c r="N316">
        <f>MAX($L$2:L316)</f>
        <v>12557.199060836743</v>
      </c>
    </row>
    <row r="317" spans="1:14" x14ac:dyDescent="0.3">
      <c r="A317">
        <v>316</v>
      </c>
      <c r="B317" s="5">
        <v>45751</v>
      </c>
      <c r="C317">
        <v>357.92120361328119</v>
      </c>
      <c r="D317" s="3">
        <f>IF(A317&gt;=Inputs!$B$3+1,AVERAGE(INDEX(C:C,ROW()-Inputs!$B$3):C316),0)</f>
        <v>375.61137390136719</v>
      </c>
      <c r="E317" s="3">
        <f>IF(A317&gt;=Inputs!$B$4+1,AVERAGE(INDEX(C:C,ROW()-Inputs!$B$4):D316),0)</f>
        <v>377.2260462443034</v>
      </c>
      <c r="F317">
        <f>IF(A317&gt;Inputs!$B$4,IF(D317&gt;E317,1,0),0)</f>
        <v>0</v>
      </c>
      <c r="G317">
        <f t="shared" si="18"/>
        <v>1</v>
      </c>
      <c r="H317">
        <f t="shared" si="16"/>
        <v>-3.5565864756102239E-2</v>
      </c>
      <c r="I317">
        <f>IF(A317&gt;Inputs!$B$4,G317*Backtest!H317,0)</f>
        <v>-3.5565864756102239E-2</v>
      </c>
      <c r="J317">
        <f t="shared" si="19"/>
        <v>1.0066842030548226</v>
      </c>
      <c r="K317">
        <f t="shared" si="17"/>
        <v>1</v>
      </c>
      <c r="L317">
        <f>(Inputs!$B$6*Backtest!J317)-(Backtest!K317*Inputs!$B$5)</f>
        <v>10066.837030548228</v>
      </c>
      <c r="M317">
        <f>IF(A317&gt;Inputs!$B$4,M316*(1+H316),Inputs!$B$6)</f>
        <v>10163.350749635318</v>
      </c>
      <c r="N317">
        <f>MAX($L$2:L317)</f>
        <v>12557.199060836743</v>
      </c>
    </row>
    <row r="318" spans="1:14" x14ac:dyDescent="0.3">
      <c r="A318">
        <v>317</v>
      </c>
      <c r="B318" s="5">
        <v>45754</v>
      </c>
      <c r="C318">
        <v>355.9517822265625</v>
      </c>
      <c r="D318" s="3">
        <f>IF(A318&gt;=Inputs!$B$3+1,AVERAGE(INDEX(C:C,ROW()-Inputs!$B$3):C317),0)</f>
        <v>364.52081298828119</v>
      </c>
      <c r="E318" s="3">
        <f>IF(A318&gt;=Inputs!$B$4+1,AVERAGE(INDEX(C:C,ROW()-Inputs!$B$4):D317),0)</f>
        <v>373.60877482096356</v>
      </c>
      <c r="F318">
        <f>IF(A318&gt;Inputs!$B$4,IF(D318&gt;E318,1,0),0)</f>
        <v>0</v>
      </c>
      <c r="G318">
        <f t="shared" si="18"/>
        <v>0</v>
      </c>
      <c r="H318">
        <f t="shared" si="16"/>
        <v>-5.5023881425213528E-3</v>
      </c>
      <c r="I318">
        <f>IF(A318&gt;Inputs!$B$4,G318*Backtest!H318,0)</f>
        <v>0</v>
      </c>
      <c r="J318">
        <f t="shared" si="19"/>
        <v>1.0066842030548226</v>
      </c>
      <c r="K318">
        <f t="shared" si="17"/>
        <v>1</v>
      </c>
      <c r="L318">
        <f>(Inputs!$B$6*Backtest!J318)-(Backtest!K318*Inputs!$B$5)</f>
        <v>10066.837030548228</v>
      </c>
      <c r="M318">
        <f>IF(A318&gt;Inputs!$B$4,M317*(1+H317),Inputs!$B$6)</f>
        <v>9801.8823914049572</v>
      </c>
      <c r="N318">
        <f>MAX($L$2:L318)</f>
        <v>12557.199060836743</v>
      </c>
    </row>
    <row r="319" spans="1:14" x14ac:dyDescent="0.3">
      <c r="A319">
        <v>318</v>
      </c>
      <c r="B319" s="5">
        <v>45755</v>
      </c>
      <c r="C319">
        <v>352.66937255859381</v>
      </c>
      <c r="D319" s="3">
        <f>IF(A319&gt;=Inputs!$B$3+1,AVERAGE(INDEX(C:C,ROW()-Inputs!$B$3):C318),0)</f>
        <v>356.93649291992188</v>
      </c>
      <c r="E319" s="3">
        <f>IF(A319&gt;=Inputs!$B$4+1,AVERAGE(INDEX(C:C,ROW()-Inputs!$B$4):D318),0)</f>
        <v>367.54212697347003</v>
      </c>
      <c r="F319">
        <f>IF(A319&gt;Inputs!$B$4,IF(D319&gt;E319,1,0),0)</f>
        <v>0</v>
      </c>
      <c r="G319">
        <f t="shared" si="18"/>
        <v>0</v>
      </c>
      <c r="H319">
        <f t="shared" si="16"/>
        <v>-9.2215008657533515E-3</v>
      </c>
      <c r="I319">
        <f>IF(A319&gt;Inputs!$B$4,G319*Backtest!H319,0)</f>
        <v>0</v>
      </c>
      <c r="J319">
        <f t="shared" si="19"/>
        <v>1.0066842030548226</v>
      </c>
      <c r="K319">
        <f t="shared" si="17"/>
        <v>0</v>
      </c>
      <c r="L319">
        <f>(Inputs!$B$6*Backtest!J319)-(Backtest!K319*Inputs!$B$5)</f>
        <v>10066.842030548227</v>
      </c>
      <c r="M319">
        <f>IF(A319&gt;Inputs!$B$4,M318*(1+H318),Inputs!$B$6)</f>
        <v>9747.9486299601012</v>
      </c>
      <c r="N319">
        <f>MAX($L$2:L319)</f>
        <v>12557.199060836743</v>
      </c>
    </row>
    <row r="320" spans="1:14" x14ac:dyDescent="0.3">
      <c r="A320">
        <v>319</v>
      </c>
      <c r="B320" s="5">
        <v>45756</v>
      </c>
      <c r="C320">
        <v>388.40777587890619</v>
      </c>
      <c r="D320" s="3">
        <f>IF(A320&gt;=Inputs!$B$3+1,AVERAGE(INDEX(C:C,ROW()-Inputs!$B$3):C319),0)</f>
        <v>354.31057739257813</v>
      </c>
      <c r="E320" s="3">
        <f>IF(A320&gt;=Inputs!$B$4+1,AVERAGE(INDEX(C:C,ROW()-Inputs!$B$4):D319),0)</f>
        <v>360.60183970133465</v>
      </c>
      <c r="F320">
        <f>IF(A320&gt;Inputs!$B$4,IF(D320&gt;E320,1,0),0)</f>
        <v>0</v>
      </c>
      <c r="G320">
        <f t="shared" si="18"/>
        <v>0</v>
      </c>
      <c r="H320">
        <f t="shared" si="16"/>
        <v>0.10133685003898285</v>
      </c>
      <c r="I320">
        <f>IF(A320&gt;Inputs!$B$4,G320*Backtest!H320,0)</f>
        <v>0</v>
      </c>
      <c r="J320">
        <f t="shared" si="19"/>
        <v>1.0066842030548226</v>
      </c>
      <c r="K320">
        <f t="shared" si="17"/>
        <v>0</v>
      </c>
      <c r="L320">
        <f>(Inputs!$B$6*Backtest!J320)-(Backtest!K320*Inputs!$B$5)</f>
        <v>10066.842030548227</v>
      </c>
      <c r="M320">
        <f>IF(A320&gt;Inputs!$B$4,M319*(1+H319),Inputs!$B$6)</f>
        <v>9658.0579132296043</v>
      </c>
      <c r="N320">
        <f>MAX($L$2:L320)</f>
        <v>12557.199060836743</v>
      </c>
    </row>
    <row r="321" spans="1:14" x14ac:dyDescent="0.3">
      <c r="A321">
        <v>320</v>
      </c>
      <c r="B321" s="5">
        <v>45757</v>
      </c>
      <c r="C321">
        <v>379.3165283203125</v>
      </c>
      <c r="D321" s="3">
        <f>IF(A321&gt;=Inputs!$B$3+1,AVERAGE(INDEX(C:C,ROW()-Inputs!$B$3):C320),0)</f>
        <v>370.53857421875</v>
      </c>
      <c r="E321" s="3">
        <f>IF(A321&gt;=Inputs!$B$4+1,AVERAGE(INDEX(C:C,ROW()-Inputs!$B$4):D320),0)</f>
        <v>362.13280232747394</v>
      </c>
      <c r="F321">
        <f>IF(A321&gt;Inputs!$B$4,IF(D321&gt;E321,1,0),0)</f>
        <v>1</v>
      </c>
      <c r="G321">
        <f t="shared" si="18"/>
        <v>0</v>
      </c>
      <c r="H321">
        <f t="shared" si="16"/>
        <v>-2.34064509600036E-2</v>
      </c>
      <c r="I321">
        <f>IF(A321&gt;Inputs!$B$4,G321*Backtest!H321,0)</f>
        <v>0</v>
      </c>
      <c r="J321">
        <f t="shared" si="19"/>
        <v>1.0066842030548226</v>
      </c>
      <c r="K321">
        <f t="shared" si="17"/>
        <v>0</v>
      </c>
      <c r="L321">
        <f>(Inputs!$B$6*Backtest!J321)-(Backtest!K321*Inputs!$B$5)</f>
        <v>10066.842030548227</v>
      </c>
      <c r="M321">
        <f>IF(A321&gt;Inputs!$B$4,M320*(1+H320),Inputs!$B$6)</f>
        <v>10636.775079650364</v>
      </c>
      <c r="N321">
        <f>MAX($L$2:L321)</f>
        <v>12557.199060836743</v>
      </c>
    </row>
    <row r="322" spans="1:14" x14ac:dyDescent="0.3">
      <c r="A322">
        <v>321</v>
      </c>
      <c r="B322" s="5">
        <v>45758</v>
      </c>
      <c r="C322">
        <v>386.378662109375</v>
      </c>
      <c r="D322" s="3">
        <f>IF(A322&gt;=Inputs!$B$3+1,AVERAGE(INDEX(C:C,ROW()-Inputs!$B$3):C321),0)</f>
        <v>383.86215209960938</v>
      </c>
      <c r="E322" s="3">
        <f>IF(A322&gt;=Inputs!$B$4+1,AVERAGE(INDEX(C:C,ROW()-Inputs!$B$4):D321),0)</f>
        <v>367.02988688151044</v>
      </c>
      <c r="F322">
        <f>IF(A322&gt;Inputs!$B$4,IF(D322&gt;E322,1,0),0)</f>
        <v>1</v>
      </c>
      <c r="G322">
        <f t="shared" si="18"/>
        <v>1</v>
      </c>
      <c r="H322">
        <f t="shared" si="16"/>
        <v>1.8618049206384546E-2</v>
      </c>
      <c r="I322">
        <f>IF(A322&gt;Inputs!$B$4,G322*Backtest!H322,0)</f>
        <v>1.8618049206384546E-2</v>
      </c>
      <c r="J322">
        <f t="shared" si="19"/>
        <v>1.0254266990825873</v>
      </c>
      <c r="K322">
        <f t="shared" si="17"/>
        <v>1</v>
      </c>
      <c r="L322">
        <f>(Inputs!$B$6*Backtest!J322)-(Backtest!K322*Inputs!$B$5)</f>
        <v>10254.261990825875</v>
      </c>
      <c r="M322">
        <f>IF(A322&gt;Inputs!$B$4,M321*(1+H321),Inputs!$B$6)</f>
        <v>10387.80592537594</v>
      </c>
      <c r="N322">
        <f>MAX($L$2:L322)</f>
        <v>12557.199060836743</v>
      </c>
    </row>
    <row r="323" spans="1:14" x14ac:dyDescent="0.3">
      <c r="A323">
        <v>322</v>
      </c>
      <c r="B323" s="5">
        <v>45761</v>
      </c>
      <c r="C323">
        <v>385.7420654296875</v>
      </c>
      <c r="D323" s="3">
        <f>IF(A323&gt;=Inputs!$B$3+1,AVERAGE(INDEX(C:C,ROW()-Inputs!$B$3):C322),0)</f>
        <v>382.84759521484375</v>
      </c>
      <c r="E323" s="3">
        <f>IF(A323&gt;=Inputs!$B$4+1,AVERAGE(INDEX(C:C,ROW()-Inputs!$B$4):D322),0)</f>
        <v>377.13571166992188</v>
      </c>
      <c r="F323">
        <f>IF(A323&gt;Inputs!$B$4,IF(D323&gt;E323,1,0),0)</f>
        <v>1</v>
      </c>
      <c r="G323">
        <f t="shared" si="18"/>
        <v>1</v>
      </c>
      <c r="H323">
        <f t="shared" ref="H323:H386" si="20">(C323/C322)-1</f>
        <v>-1.6475979191296064E-3</v>
      </c>
      <c r="I323">
        <f>IF(A323&gt;Inputs!$B$4,G323*Backtest!H323,0)</f>
        <v>-1.6475979191296064E-3</v>
      </c>
      <c r="J323">
        <f t="shared" si="19"/>
        <v>1.0237372081869589</v>
      </c>
      <c r="K323">
        <f t="shared" ref="K323:K386" si="21">ABS(G323-G322)</f>
        <v>0</v>
      </c>
      <c r="L323">
        <f>(Inputs!$B$6*Backtest!J323)-(Backtest!K323*Inputs!$B$5)</f>
        <v>10237.372081869589</v>
      </c>
      <c r="M323">
        <f>IF(A323&gt;Inputs!$B$4,M322*(1+H322),Inputs!$B$6)</f>
        <v>10581.206607240962</v>
      </c>
      <c r="N323">
        <f>MAX($L$2:L323)</f>
        <v>12557.199060836743</v>
      </c>
    </row>
    <row r="324" spans="1:14" x14ac:dyDescent="0.3">
      <c r="A324">
        <v>323</v>
      </c>
      <c r="B324" s="5">
        <v>45762</v>
      </c>
      <c r="C324">
        <v>383.67318725585938</v>
      </c>
      <c r="D324" s="3">
        <f>IF(A324&gt;=Inputs!$B$3+1,AVERAGE(INDEX(C:C,ROW()-Inputs!$B$3):C323),0)</f>
        <v>386.06036376953125</v>
      </c>
      <c r="E324" s="3">
        <f>IF(A324&gt;=Inputs!$B$4+1,AVERAGE(INDEX(C:C,ROW()-Inputs!$B$4):D323),0)</f>
        <v>381.44759623209637</v>
      </c>
      <c r="F324">
        <f>IF(A324&gt;Inputs!$B$4,IF(D324&gt;E324,1,0),0)</f>
        <v>1</v>
      </c>
      <c r="G324">
        <f t="shared" ref="G324:G387" si="22">F323</f>
        <v>1</v>
      </c>
      <c r="H324">
        <f t="shared" si="20"/>
        <v>-5.363371950434126E-3</v>
      </c>
      <c r="I324">
        <f>IF(A324&gt;Inputs!$B$4,G324*Backtest!H324,0)</f>
        <v>-5.363371950434126E-3</v>
      </c>
      <c r="J324">
        <f t="shared" ref="J324:J387" si="23">J323*(1+I324)</f>
        <v>1.0182465247599533</v>
      </c>
      <c r="K324">
        <f t="shared" si="21"/>
        <v>0</v>
      </c>
      <c r="L324">
        <f>(Inputs!$B$6*Backtest!J324)-(Backtest!K324*Inputs!$B$5)</f>
        <v>10182.465247599532</v>
      </c>
      <c r="M324">
        <f>IF(A324&gt;Inputs!$B$4,M323*(1+H323),Inputs!$B$6)</f>
        <v>10563.773033252992</v>
      </c>
      <c r="N324">
        <f>MAX($L$2:L324)</f>
        <v>12557.199060836743</v>
      </c>
    </row>
    <row r="325" spans="1:14" x14ac:dyDescent="0.3">
      <c r="A325">
        <v>324</v>
      </c>
      <c r="B325" s="5">
        <v>45763</v>
      </c>
      <c r="C325">
        <v>369.62844848632813</v>
      </c>
      <c r="D325" s="3">
        <f>IF(A325&gt;=Inputs!$B$3+1,AVERAGE(INDEX(C:C,ROW()-Inputs!$B$3):C324),0)</f>
        <v>384.70762634277344</v>
      </c>
      <c r="E325" s="3">
        <f>IF(A325&gt;=Inputs!$B$4+1,AVERAGE(INDEX(C:C,ROW()-Inputs!$B$4):D324),0)</f>
        <v>384.76067097981769</v>
      </c>
      <c r="F325">
        <f>IF(A325&gt;Inputs!$B$4,IF(D325&gt;E325,1,0),0)</f>
        <v>0</v>
      </c>
      <c r="G325">
        <f t="shared" si="22"/>
        <v>1</v>
      </c>
      <c r="H325">
        <f t="shared" si="20"/>
        <v>-3.6605994987513379E-2</v>
      </c>
      <c r="I325">
        <f>IF(A325&gt;Inputs!$B$4,G325*Backtest!H325,0)</f>
        <v>-3.6605994987513379E-2</v>
      </c>
      <c r="J325">
        <f t="shared" si="23"/>
        <v>0.9809725975785375</v>
      </c>
      <c r="K325">
        <f t="shared" si="21"/>
        <v>0</v>
      </c>
      <c r="L325">
        <f>(Inputs!$B$6*Backtest!J325)-(Backtest!K325*Inputs!$B$5)</f>
        <v>9809.7259757853753</v>
      </c>
      <c r="M325">
        <f>IF(A325&gt;Inputs!$B$4,M324*(1+H324),Inputs!$B$6)</f>
        <v>10507.115589275691</v>
      </c>
      <c r="N325">
        <f>MAX($L$2:L325)</f>
        <v>12557.199060836743</v>
      </c>
    </row>
    <row r="326" spans="1:14" x14ac:dyDescent="0.3">
      <c r="A326">
        <v>325</v>
      </c>
      <c r="B326" s="5">
        <v>45764</v>
      </c>
      <c r="C326">
        <v>365.81887817382813</v>
      </c>
      <c r="D326" s="3">
        <f>IF(A326&gt;=Inputs!$B$3+1,AVERAGE(INDEX(C:C,ROW()-Inputs!$B$3):C325),0)</f>
        <v>376.65081787109375</v>
      </c>
      <c r="E326" s="3">
        <f>IF(A326&gt;=Inputs!$B$4+1,AVERAGE(INDEX(C:C,ROW()-Inputs!$B$4):D325),0)</f>
        <v>382.10988108317059</v>
      </c>
      <c r="F326">
        <f>IF(A326&gt;Inputs!$B$4,IF(D326&gt;E326,1,0),0)</f>
        <v>0</v>
      </c>
      <c r="G326">
        <f t="shared" si="22"/>
        <v>0</v>
      </c>
      <c r="H326">
        <f t="shared" si="20"/>
        <v>-1.0306485683395428E-2</v>
      </c>
      <c r="I326">
        <f>IF(A326&gt;Inputs!$B$4,G326*Backtest!H326,0)</f>
        <v>0</v>
      </c>
      <c r="J326">
        <f t="shared" si="23"/>
        <v>0.9809725975785375</v>
      </c>
      <c r="K326">
        <f t="shared" si="21"/>
        <v>1</v>
      </c>
      <c r="L326">
        <f>(Inputs!$B$6*Backtest!J326)-(Backtest!K326*Inputs!$B$5)</f>
        <v>9809.7209757853761</v>
      </c>
      <c r="M326">
        <f>IF(A326&gt;Inputs!$B$4,M325*(1+H325),Inputs!$B$6)</f>
        <v>10122.492168681441</v>
      </c>
      <c r="N326">
        <f>MAX($L$2:L326)</f>
        <v>12557.199060836743</v>
      </c>
    </row>
    <row r="327" spans="1:14" x14ac:dyDescent="0.3">
      <c r="A327">
        <v>326</v>
      </c>
      <c r="B327" s="5">
        <v>45768</v>
      </c>
      <c r="C327">
        <v>357.20504760742188</v>
      </c>
      <c r="D327" s="3">
        <f>IF(A327&gt;=Inputs!$B$3+1,AVERAGE(INDEX(C:C,ROW()-Inputs!$B$3):C326),0)</f>
        <v>367.72366333007813</v>
      </c>
      <c r="E327" s="3">
        <f>IF(A327&gt;=Inputs!$B$4+1,AVERAGE(INDEX(C:C,ROW()-Inputs!$B$4):D326),0)</f>
        <v>377.75655364990234</v>
      </c>
      <c r="F327">
        <f>IF(A327&gt;Inputs!$B$4,IF(D327&gt;E327,1,0),0)</f>
        <v>0</v>
      </c>
      <c r="G327">
        <f t="shared" si="22"/>
        <v>0</v>
      </c>
      <c r="H327">
        <f t="shared" si="20"/>
        <v>-2.3546708713903963E-2</v>
      </c>
      <c r="I327">
        <f>IF(A327&gt;Inputs!$B$4,G327*Backtest!H327,0)</f>
        <v>0</v>
      </c>
      <c r="J327">
        <f t="shared" si="23"/>
        <v>0.9809725975785375</v>
      </c>
      <c r="K327">
        <f t="shared" si="21"/>
        <v>0</v>
      </c>
      <c r="L327">
        <f>(Inputs!$B$6*Backtest!J327)-(Backtest!K327*Inputs!$B$5)</f>
        <v>9809.7259757853753</v>
      </c>
      <c r="M327">
        <f>IF(A327&gt;Inputs!$B$4,M326*(1+H326),Inputs!$B$6)</f>
        <v>10018.164848064644</v>
      </c>
      <c r="N327">
        <f>MAX($L$2:L327)</f>
        <v>12557.199060836743</v>
      </c>
    </row>
    <row r="328" spans="1:14" x14ac:dyDescent="0.3">
      <c r="A328">
        <v>327</v>
      </c>
      <c r="B328" s="5">
        <v>45769</v>
      </c>
      <c r="C328">
        <v>364.864013671875</v>
      </c>
      <c r="D328" s="3">
        <f>IF(A328&gt;=Inputs!$B$3+1,AVERAGE(INDEX(C:C,ROW()-Inputs!$B$3):C327),0)</f>
        <v>361.511962890625</v>
      </c>
      <c r="E328" s="3">
        <f>IF(A328&gt;=Inputs!$B$4+1,AVERAGE(INDEX(C:C,ROW()-Inputs!$B$4):D327),0)</f>
        <v>370.28908030192059</v>
      </c>
      <c r="F328">
        <f>IF(A328&gt;Inputs!$B$4,IF(D328&gt;E328,1,0),0)</f>
        <v>0</v>
      </c>
      <c r="G328">
        <f t="shared" si="22"/>
        <v>0</v>
      </c>
      <c r="H328">
        <f t="shared" si="20"/>
        <v>2.1441371323706937E-2</v>
      </c>
      <c r="I328">
        <f>IF(A328&gt;Inputs!$B$4,G328*Backtest!H328,0)</f>
        <v>0</v>
      </c>
      <c r="J328">
        <f t="shared" si="23"/>
        <v>0.9809725975785375</v>
      </c>
      <c r="K328">
        <f t="shared" si="21"/>
        <v>0</v>
      </c>
      <c r="L328">
        <f>(Inputs!$B$6*Backtest!J328)-(Backtest!K328*Inputs!$B$5)</f>
        <v>9809.7259757853753</v>
      </c>
      <c r="M328">
        <f>IF(A328&gt;Inputs!$B$4,M327*(1+H327),Inputs!$B$6)</f>
        <v>9782.2700385393928</v>
      </c>
      <c r="N328">
        <f>MAX($L$2:L328)</f>
        <v>12557.199060836743</v>
      </c>
    </row>
    <row r="329" spans="1:14" x14ac:dyDescent="0.3">
      <c r="A329">
        <v>328</v>
      </c>
      <c r="B329" s="5">
        <v>45770</v>
      </c>
      <c r="C329">
        <v>372.39364624023438</v>
      </c>
      <c r="D329" s="3">
        <f>IF(A329&gt;=Inputs!$B$3+1,AVERAGE(INDEX(C:C,ROW()-Inputs!$B$3):C328),0)</f>
        <v>361.03453063964844</v>
      </c>
      <c r="E329" s="3">
        <f>IF(A329&gt;=Inputs!$B$4+1,AVERAGE(INDEX(C:C,ROW()-Inputs!$B$4):D328),0)</f>
        <v>365.62906392415363</v>
      </c>
      <c r="F329">
        <f>IF(A329&gt;Inputs!$B$4,IF(D329&gt;E329,1,0),0)</f>
        <v>0</v>
      </c>
      <c r="G329">
        <f t="shared" si="22"/>
        <v>0</v>
      </c>
      <c r="H329">
        <f t="shared" si="20"/>
        <v>2.063681888653135E-2</v>
      </c>
      <c r="I329">
        <f>IF(A329&gt;Inputs!$B$4,G329*Backtest!H329,0)</f>
        <v>0</v>
      </c>
      <c r="J329">
        <f t="shared" si="23"/>
        <v>0.9809725975785375</v>
      </c>
      <c r="K329">
        <f t="shared" si="21"/>
        <v>0</v>
      </c>
      <c r="L329">
        <f>(Inputs!$B$6*Backtest!J329)-(Backtest!K329*Inputs!$B$5)</f>
        <v>9809.7259757853753</v>
      </c>
      <c r="M329">
        <f>IF(A329&gt;Inputs!$B$4,M328*(1+H328),Inputs!$B$6)</f>
        <v>9992.015322824489</v>
      </c>
      <c r="N329">
        <f>MAX($L$2:L329)</f>
        <v>12557.199060836743</v>
      </c>
    </row>
    <row r="330" spans="1:14" x14ac:dyDescent="0.3">
      <c r="A330">
        <v>329</v>
      </c>
      <c r="B330" s="5">
        <v>45771</v>
      </c>
      <c r="C330">
        <v>385.23477172851563</v>
      </c>
      <c r="D330" s="3">
        <f>IF(A330&gt;=Inputs!$B$3+1,AVERAGE(INDEX(C:C,ROW()-Inputs!$B$3):C329),0)</f>
        <v>368.62882995605469</v>
      </c>
      <c r="E330" s="3">
        <f>IF(A330&gt;=Inputs!$B$4+1,AVERAGE(INDEX(C:C,ROW()-Inputs!$B$4):D329),0)</f>
        <v>364.12214406331378</v>
      </c>
      <c r="F330">
        <f>IF(A330&gt;Inputs!$B$4,IF(D330&gt;E330,1,0),0)</f>
        <v>1</v>
      </c>
      <c r="G330">
        <f t="shared" si="22"/>
        <v>0</v>
      </c>
      <c r="H330">
        <f t="shared" si="20"/>
        <v>3.4482665367489451E-2</v>
      </c>
      <c r="I330">
        <f>IF(A330&gt;Inputs!$B$4,G330*Backtest!H330,0)</f>
        <v>0</v>
      </c>
      <c r="J330">
        <f t="shared" si="23"/>
        <v>0.9809725975785375</v>
      </c>
      <c r="K330">
        <f t="shared" si="21"/>
        <v>0</v>
      </c>
      <c r="L330">
        <f>(Inputs!$B$6*Backtest!J330)-(Backtest!K330*Inputs!$B$5)</f>
        <v>9809.7259757853753</v>
      </c>
      <c r="M330">
        <f>IF(A330&gt;Inputs!$B$4,M329*(1+H329),Inputs!$B$6)</f>
        <v>10198.218733353064</v>
      </c>
      <c r="N330">
        <f>MAX($L$2:L330)</f>
        <v>12557.199060836743</v>
      </c>
    </row>
    <row r="331" spans="1:14" x14ac:dyDescent="0.3">
      <c r="A331">
        <v>330</v>
      </c>
      <c r="B331" s="5">
        <v>45772</v>
      </c>
      <c r="C331">
        <v>389.76052856445313</v>
      </c>
      <c r="D331" s="3">
        <f>IF(A331&gt;=Inputs!$B$3+1,AVERAGE(INDEX(C:C,ROW()-Inputs!$B$3):C330),0)</f>
        <v>378.814208984375</v>
      </c>
      <c r="E331" s="3">
        <f>IF(A331&gt;=Inputs!$B$4+1,AVERAGE(INDEX(C:C,ROW()-Inputs!$B$4):D330),0)</f>
        <v>368.94462585449219</v>
      </c>
      <c r="F331">
        <f>IF(A331&gt;Inputs!$B$4,IF(D331&gt;E331,1,0),0)</f>
        <v>1</v>
      </c>
      <c r="G331">
        <f t="shared" si="22"/>
        <v>1</v>
      </c>
      <c r="H331">
        <f t="shared" si="20"/>
        <v>1.1748048639614872E-2</v>
      </c>
      <c r="I331">
        <f>IF(A331&gt;Inputs!$B$4,G331*Backtest!H331,0)</f>
        <v>1.1748048639614872E-2</v>
      </c>
      <c r="J331">
        <f t="shared" si="23"/>
        <v>0.99249711136901952</v>
      </c>
      <c r="K331">
        <f t="shared" si="21"/>
        <v>1</v>
      </c>
      <c r="L331">
        <f>(Inputs!$B$6*Backtest!J331)-(Backtest!K331*Inputs!$B$5)</f>
        <v>9924.9661136901959</v>
      </c>
      <c r="M331">
        <f>IF(A331&gt;Inputs!$B$4,M330*(1+H330),Inputs!$B$6)</f>
        <v>10549.880497279739</v>
      </c>
      <c r="N331">
        <f>MAX($L$2:L331)</f>
        <v>12557.199060836743</v>
      </c>
    </row>
    <row r="332" spans="1:14" x14ac:dyDescent="0.3">
      <c r="A332">
        <v>331</v>
      </c>
      <c r="B332" s="5">
        <v>45775</v>
      </c>
      <c r="C332">
        <v>389.07421875</v>
      </c>
      <c r="D332" s="3">
        <f>IF(A332&gt;=Inputs!$B$3+1,AVERAGE(INDEX(C:C,ROW()-Inputs!$B$3):C331),0)</f>
        <v>387.49765014648438</v>
      </c>
      <c r="E332" s="3">
        <f>IF(A332&gt;=Inputs!$B$4+1,AVERAGE(INDEX(C:C,ROW()-Inputs!$B$4):D331),0)</f>
        <v>375.97775268554688</v>
      </c>
      <c r="F332">
        <f>IF(A332&gt;Inputs!$B$4,IF(D332&gt;E332,1,0),0)</f>
        <v>1</v>
      </c>
      <c r="G332">
        <f t="shared" si="22"/>
        <v>1</v>
      </c>
      <c r="H332">
        <f t="shared" si="20"/>
        <v>-1.7608499685202172E-3</v>
      </c>
      <c r="I332">
        <f>IF(A332&gt;Inputs!$B$4,G332*Backtest!H332,0)</f>
        <v>-1.7608499685202172E-3</v>
      </c>
      <c r="J332">
        <f t="shared" si="23"/>
        <v>0.990749472861709</v>
      </c>
      <c r="K332">
        <f t="shared" si="21"/>
        <v>0</v>
      </c>
      <c r="L332">
        <f>(Inputs!$B$6*Backtest!J332)-(Backtest!K332*Inputs!$B$5)</f>
        <v>9907.49472861709</v>
      </c>
      <c r="M332">
        <f>IF(A332&gt;Inputs!$B$4,M331*(1+H331),Inputs!$B$6)</f>
        <v>10673.821006503906</v>
      </c>
      <c r="N332">
        <f>MAX($L$2:L332)</f>
        <v>12557.199060836743</v>
      </c>
    </row>
    <row r="333" spans="1:14" x14ac:dyDescent="0.3">
      <c r="A333">
        <v>332</v>
      </c>
      <c r="B333" s="5">
        <v>45776</v>
      </c>
      <c r="C333">
        <v>391.93887329101563</v>
      </c>
      <c r="D333" s="3">
        <f>IF(A333&gt;=Inputs!$B$3+1,AVERAGE(INDEX(C:C,ROW()-Inputs!$B$3):C332),0)</f>
        <v>389.41737365722656</v>
      </c>
      <c r="E333" s="3">
        <f>IF(A333&gt;=Inputs!$B$4+1,AVERAGE(INDEX(C:C,ROW()-Inputs!$B$4):D332),0)</f>
        <v>383.16836802164715</v>
      </c>
      <c r="F333">
        <f>IF(A333&gt;Inputs!$B$4,IF(D333&gt;E333,1,0),0)</f>
        <v>1</v>
      </c>
      <c r="G333">
        <f t="shared" si="22"/>
        <v>1</v>
      </c>
      <c r="H333">
        <f t="shared" si="20"/>
        <v>7.3627457255303064E-3</v>
      </c>
      <c r="I333">
        <f>IF(A333&gt;Inputs!$B$4,G333*Backtest!H333,0)</f>
        <v>7.3627457255303064E-3</v>
      </c>
      <c r="J333">
        <f t="shared" si="23"/>
        <v>0.99804410930809295</v>
      </c>
      <c r="K333">
        <f t="shared" si="21"/>
        <v>0</v>
      </c>
      <c r="L333">
        <f>(Inputs!$B$6*Backtest!J333)-(Backtest!K333*Inputs!$B$5)</f>
        <v>9980.4410930809299</v>
      </c>
      <c r="M333">
        <f>IF(A333&gt;Inputs!$B$4,M332*(1+H332),Inputs!$B$6)</f>
        <v>10655.026009120613</v>
      </c>
      <c r="N333">
        <f>MAX($L$2:L333)</f>
        <v>12557.199060836743</v>
      </c>
    </row>
    <row r="334" spans="1:14" x14ac:dyDescent="0.3">
      <c r="A334">
        <v>333</v>
      </c>
      <c r="B334" s="5">
        <v>45777</v>
      </c>
      <c r="C334">
        <v>393.15234375</v>
      </c>
      <c r="D334" s="3">
        <f>IF(A334&gt;=Inputs!$B$3+1,AVERAGE(INDEX(C:C,ROW()-Inputs!$B$3):C333),0)</f>
        <v>390.50654602050781</v>
      </c>
      <c r="E334" s="3">
        <f>IF(A334&gt;=Inputs!$B$4+1,AVERAGE(INDEX(C:C,ROW()-Inputs!$B$4):D333),0)</f>
        <v>387.75047556559247</v>
      </c>
      <c r="F334">
        <f>IF(A334&gt;Inputs!$B$4,IF(D334&gt;E334,1,0),0)</f>
        <v>1</v>
      </c>
      <c r="G334">
        <f t="shared" si="22"/>
        <v>1</v>
      </c>
      <c r="H334">
        <f t="shared" si="20"/>
        <v>3.0960706928484516E-3</v>
      </c>
      <c r="I334">
        <f>IF(A334&gt;Inputs!$B$4,G334*Backtest!H334,0)</f>
        <v>3.0960706928484516E-3</v>
      </c>
      <c r="J334">
        <f t="shared" si="23"/>
        <v>1.0011341244250918</v>
      </c>
      <c r="K334">
        <f t="shared" si="21"/>
        <v>0</v>
      </c>
      <c r="L334">
        <f>(Inputs!$B$6*Backtest!J334)-(Backtest!K334*Inputs!$B$5)</f>
        <v>10011.341244250918</v>
      </c>
      <c r="M334">
        <f>IF(A334&gt;Inputs!$B$4,M333*(1+H333),Inputs!$B$6)</f>
        <v>10733.47625632468</v>
      </c>
      <c r="N334">
        <f>MAX($L$2:L334)</f>
        <v>12557.199060836743</v>
      </c>
    </row>
    <row r="335" spans="1:14" x14ac:dyDescent="0.3">
      <c r="A335">
        <v>334</v>
      </c>
      <c r="B335" s="5">
        <v>45778</v>
      </c>
      <c r="C335">
        <v>423.13162231445313</v>
      </c>
      <c r="D335" s="3">
        <f>IF(A335&gt;=Inputs!$B$3+1,AVERAGE(INDEX(C:C,ROW()-Inputs!$B$3):C334),0)</f>
        <v>392.54560852050781</v>
      </c>
      <c r="E335" s="3">
        <f>IF(A335&gt;=Inputs!$B$4+1,AVERAGE(INDEX(C:C,ROW()-Inputs!$B$4):D334),0)</f>
        <v>390.26450093587238</v>
      </c>
      <c r="F335">
        <f>IF(A335&gt;Inputs!$B$4,IF(D335&gt;E335,1,0),0)</f>
        <v>1</v>
      </c>
      <c r="G335">
        <f t="shared" si="22"/>
        <v>1</v>
      </c>
      <c r="H335">
        <f t="shared" si="20"/>
        <v>7.6253592382286683E-2</v>
      </c>
      <c r="I335">
        <f>IF(A335&gt;Inputs!$B$4,G335*Backtest!H335,0)</f>
        <v>7.6253592382286683E-2</v>
      </c>
      <c r="J335">
        <f t="shared" si="23"/>
        <v>1.0774741978690001</v>
      </c>
      <c r="K335">
        <f t="shared" si="21"/>
        <v>0</v>
      </c>
      <c r="L335">
        <f>(Inputs!$B$6*Backtest!J335)-(Backtest!K335*Inputs!$B$5)</f>
        <v>10774.741978690001</v>
      </c>
      <c r="M335">
        <f>IF(A335&gt;Inputs!$B$4,M334*(1+H334),Inputs!$B$6)</f>
        <v>10766.707857594272</v>
      </c>
      <c r="N335">
        <f>MAX($L$2:L335)</f>
        <v>12557.199060836743</v>
      </c>
    </row>
    <row r="336" spans="1:14" x14ac:dyDescent="0.3">
      <c r="A336">
        <v>335</v>
      </c>
      <c r="B336" s="5">
        <v>45779</v>
      </c>
      <c r="C336">
        <v>432.95895385742188</v>
      </c>
      <c r="D336" s="3">
        <f>IF(A336&gt;=Inputs!$B$3+1,AVERAGE(INDEX(C:C,ROW()-Inputs!$B$3):C335),0)</f>
        <v>408.14198303222656</v>
      </c>
      <c r="E336" s="3">
        <f>IF(A336&gt;=Inputs!$B$4+1,AVERAGE(INDEX(C:C,ROW()-Inputs!$B$4):D335),0)</f>
        <v>396.78206125895184</v>
      </c>
      <c r="F336">
        <f>IF(A336&gt;Inputs!$B$4,IF(D336&gt;E336,1,0),0)</f>
        <v>1</v>
      </c>
      <c r="G336">
        <f t="shared" si="22"/>
        <v>1</v>
      </c>
      <c r="H336">
        <f t="shared" si="20"/>
        <v>2.3225235422526413E-2</v>
      </c>
      <c r="I336">
        <f>IF(A336&gt;Inputs!$B$4,G336*Backtest!H336,0)</f>
        <v>2.3225235422526413E-2</v>
      </c>
      <c r="J336">
        <f t="shared" si="23"/>
        <v>1.1024987897762055</v>
      </c>
      <c r="K336">
        <f t="shared" si="21"/>
        <v>0</v>
      </c>
      <c r="L336">
        <f>(Inputs!$B$6*Backtest!J336)-(Backtest!K336*Inputs!$B$5)</f>
        <v>11024.987897762056</v>
      </c>
      <c r="M336">
        <f>IF(A336&gt;Inputs!$B$4,M335*(1+H335),Inputs!$B$6)</f>
        <v>11587.708009866428</v>
      </c>
      <c r="N336">
        <f>MAX($L$2:L336)</f>
        <v>12557.199060836743</v>
      </c>
    </row>
    <row r="337" spans="1:14" x14ac:dyDescent="0.3">
      <c r="A337">
        <v>336</v>
      </c>
      <c r="B337" s="5">
        <v>45782</v>
      </c>
      <c r="C337">
        <v>433.84420776367188</v>
      </c>
      <c r="D337" s="3">
        <f>IF(A337&gt;=Inputs!$B$3+1,AVERAGE(INDEX(C:C,ROW()-Inputs!$B$3):C336),0)</f>
        <v>428.0452880859375</v>
      </c>
      <c r="E337" s="3">
        <f>IF(A337&gt;=Inputs!$B$4+1,AVERAGE(INDEX(C:C,ROW()-Inputs!$B$4):D336),0)</f>
        <v>406.73950958251953</v>
      </c>
      <c r="F337">
        <f>IF(A337&gt;Inputs!$B$4,IF(D337&gt;E337,1,0),0)</f>
        <v>1</v>
      </c>
      <c r="G337">
        <f t="shared" si="22"/>
        <v>1</v>
      </c>
      <c r="H337">
        <f t="shared" si="20"/>
        <v>2.0446601193089275E-3</v>
      </c>
      <c r="I337">
        <f>IF(A337&gt;Inputs!$B$4,G337*Backtest!H337,0)</f>
        <v>2.0446601193089275E-3</v>
      </c>
      <c r="J337">
        <f t="shared" si="23"/>
        <v>1.1047530250832474</v>
      </c>
      <c r="K337">
        <f t="shared" si="21"/>
        <v>0</v>
      </c>
      <c r="L337">
        <f>(Inputs!$B$6*Backtest!J337)-(Backtest!K337*Inputs!$B$5)</f>
        <v>11047.530250832473</v>
      </c>
      <c r="M337">
        <f>IF(A337&gt;Inputs!$B$4,M336*(1+H336),Inputs!$B$6)</f>
        <v>11856.835256403072</v>
      </c>
      <c r="N337">
        <f>MAX($L$2:L337)</f>
        <v>12557.199060836743</v>
      </c>
    </row>
    <row r="338" spans="1:14" x14ac:dyDescent="0.3">
      <c r="A338">
        <v>337</v>
      </c>
      <c r="B338" s="5">
        <v>45783</v>
      </c>
      <c r="C338">
        <v>430.99945068359381</v>
      </c>
      <c r="D338" s="3">
        <f>IF(A338&gt;=Inputs!$B$3+1,AVERAGE(INDEX(C:C,ROW()-Inputs!$B$3):C337),0)</f>
        <v>433.40158081054688</v>
      </c>
      <c r="E338" s="3">
        <f>IF(A338&gt;=Inputs!$B$4+1,AVERAGE(INDEX(C:C,ROW()-Inputs!$B$4):D337),0)</f>
        <v>419.77794392903644</v>
      </c>
      <c r="F338">
        <f>IF(A338&gt;Inputs!$B$4,IF(D338&gt;E338,1,0),0)</f>
        <v>1</v>
      </c>
      <c r="G338">
        <f t="shared" si="22"/>
        <v>1</v>
      </c>
      <c r="H338">
        <f t="shared" si="20"/>
        <v>-6.5570936045035166E-3</v>
      </c>
      <c r="I338">
        <f>IF(A338&gt;Inputs!$B$4,G338*Backtest!H338,0)</f>
        <v>-6.5570936045035166E-3</v>
      </c>
      <c r="J338">
        <f t="shared" si="23"/>
        <v>1.0975090560879182</v>
      </c>
      <c r="K338">
        <f t="shared" si="21"/>
        <v>0</v>
      </c>
      <c r="L338">
        <f>(Inputs!$B$6*Backtest!J338)-(Backtest!K338*Inputs!$B$5)</f>
        <v>10975.090560879182</v>
      </c>
      <c r="M338">
        <f>IF(A338&gt;Inputs!$B$4,M337*(1+H337),Inputs!$B$6)</f>
        <v>11881.078454593055</v>
      </c>
      <c r="N338">
        <f>MAX($L$2:L338)</f>
        <v>12557.199060836743</v>
      </c>
    </row>
    <row r="339" spans="1:14" x14ac:dyDescent="0.3">
      <c r="A339">
        <v>338</v>
      </c>
      <c r="B339" s="5">
        <v>45784</v>
      </c>
      <c r="C339">
        <v>431.03924560546881</v>
      </c>
      <c r="D339" s="3">
        <f>IF(A339&gt;=Inputs!$B$3+1,AVERAGE(INDEX(C:C,ROW()-Inputs!$B$3):C338),0)</f>
        <v>432.42182922363281</v>
      </c>
      <c r="E339" s="3">
        <f>IF(A339&gt;=Inputs!$B$4+1,AVERAGE(INDEX(C:C,ROW()-Inputs!$B$4):D338),0)</f>
        <v>427.89857737223309</v>
      </c>
      <c r="F339">
        <f>IF(A339&gt;Inputs!$B$4,IF(D339&gt;E339,1,0),0)</f>
        <v>1</v>
      </c>
      <c r="G339">
        <f t="shared" si="22"/>
        <v>1</v>
      </c>
      <c r="H339">
        <f t="shared" si="20"/>
        <v>9.233172295664005E-5</v>
      </c>
      <c r="I339">
        <f>IF(A339&gt;Inputs!$B$4,G339*Backtest!H339,0)</f>
        <v>9.233172295664005E-5</v>
      </c>
      <c r="J339">
        <f t="shared" si="23"/>
        <v>1.0976103909900272</v>
      </c>
      <c r="K339">
        <f t="shared" si="21"/>
        <v>0</v>
      </c>
      <c r="L339">
        <f>(Inputs!$B$6*Backtest!J339)-(Backtest!K339*Inputs!$B$5)</f>
        <v>10976.103909900272</v>
      </c>
      <c r="M339">
        <f>IF(A339&gt;Inputs!$B$4,M338*(1+H338),Inputs!$B$6)</f>
        <v>11803.173111043838</v>
      </c>
      <c r="N339">
        <f>MAX($L$2:L339)</f>
        <v>12557.199060836743</v>
      </c>
    </row>
    <row r="340" spans="1:14" x14ac:dyDescent="0.3">
      <c r="A340">
        <v>339</v>
      </c>
      <c r="B340" s="5">
        <v>45785</v>
      </c>
      <c r="C340">
        <v>435.83355712890619</v>
      </c>
      <c r="D340" s="3">
        <f>IF(A340&gt;=Inputs!$B$3+1,AVERAGE(INDEX(C:C,ROW()-Inputs!$B$3):C339),0)</f>
        <v>431.01934814453131</v>
      </c>
      <c r="E340" s="3">
        <f>IF(A340&gt;=Inputs!$B$4+1,AVERAGE(INDEX(C:C,ROW()-Inputs!$B$4):D339),0)</f>
        <v>431.62526702880859</v>
      </c>
      <c r="F340">
        <f>IF(A340&gt;Inputs!$B$4,IF(D340&gt;E340,1,0),0)</f>
        <v>0</v>
      </c>
      <c r="G340">
        <f t="shared" si="22"/>
        <v>1</v>
      </c>
      <c r="H340">
        <f t="shared" si="20"/>
        <v>1.1122679830934956E-2</v>
      </c>
      <c r="I340">
        <f>IF(A340&gt;Inputs!$B$4,G340*Backtest!H340,0)</f>
        <v>1.1122679830934956E-2</v>
      </c>
      <c r="J340">
        <f t="shared" si="23"/>
        <v>1.1098187599481166</v>
      </c>
      <c r="K340">
        <f t="shared" si="21"/>
        <v>0</v>
      </c>
      <c r="L340">
        <f>(Inputs!$B$6*Backtest!J340)-(Backtest!K340*Inputs!$B$5)</f>
        <v>11098.187599481167</v>
      </c>
      <c r="M340">
        <f>IF(A340&gt;Inputs!$B$4,M339*(1+H339),Inputs!$B$6)</f>
        <v>11804.262918353535</v>
      </c>
      <c r="N340">
        <f>MAX($L$2:L340)</f>
        <v>12557.199060836743</v>
      </c>
    </row>
    <row r="341" spans="1:14" x14ac:dyDescent="0.3">
      <c r="A341">
        <v>340</v>
      </c>
      <c r="B341" s="5">
        <v>45786</v>
      </c>
      <c r="C341">
        <v>436.39053344726563</v>
      </c>
      <c r="D341" s="3">
        <f>IF(A341&gt;=Inputs!$B$3+1,AVERAGE(INDEX(C:C,ROW()-Inputs!$B$3):C340),0)</f>
        <v>433.4364013671875</v>
      </c>
      <c r="E341" s="3">
        <f>IF(A341&gt;=Inputs!$B$4+1,AVERAGE(INDEX(C:C,ROW()-Inputs!$B$4):D340),0)</f>
        <v>432.45250193277997</v>
      </c>
      <c r="F341">
        <f>IF(A341&gt;Inputs!$B$4,IF(D341&gt;E341,1,0),0)</f>
        <v>1</v>
      </c>
      <c r="G341">
        <f t="shared" si="22"/>
        <v>0</v>
      </c>
      <c r="H341">
        <f t="shared" si="20"/>
        <v>1.2779564795986076E-3</v>
      </c>
      <c r="I341">
        <f>IF(A341&gt;Inputs!$B$4,G341*Backtest!H341,0)</f>
        <v>0</v>
      </c>
      <c r="J341">
        <f t="shared" si="23"/>
        <v>1.1098187599481166</v>
      </c>
      <c r="K341">
        <f t="shared" si="21"/>
        <v>1</v>
      </c>
      <c r="L341">
        <f>(Inputs!$B$6*Backtest!J341)-(Backtest!K341*Inputs!$B$5)</f>
        <v>11098.182599481168</v>
      </c>
      <c r="M341">
        <f>IF(A341&gt;Inputs!$B$4,M340*(1+H340),Inputs!$B$6)</f>
        <v>11935.55795543456</v>
      </c>
      <c r="N341">
        <f>MAX($L$2:L341)</f>
        <v>12557.199060836743</v>
      </c>
    </row>
    <row r="342" spans="1:14" x14ac:dyDescent="0.3">
      <c r="A342">
        <v>341</v>
      </c>
      <c r="B342" s="5">
        <v>45789</v>
      </c>
      <c r="C342">
        <v>446.86441040039063</v>
      </c>
      <c r="D342" s="3">
        <f>IF(A342&gt;=Inputs!$B$3+1,AVERAGE(INDEX(C:C,ROW()-Inputs!$B$3):C341),0)</f>
        <v>436.11204528808594</v>
      </c>
      <c r="E342" s="3">
        <f>IF(A342&gt;=Inputs!$B$4+1,AVERAGE(INDEX(C:C,ROW()-Inputs!$B$4):D341),0)</f>
        <v>433.35681915283203</v>
      </c>
      <c r="F342">
        <f>IF(A342&gt;Inputs!$B$4,IF(D342&gt;E342,1,0),0)</f>
        <v>1</v>
      </c>
      <c r="G342">
        <f t="shared" si="22"/>
        <v>1</v>
      </c>
      <c r="H342">
        <f t="shared" si="20"/>
        <v>2.400115527343516E-2</v>
      </c>
      <c r="I342">
        <f>IF(A342&gt;Inputs!$B$4,G342*Backtest!H342,0)</f>
        <v>2.400115527343516E-2</v>
      </c>
      <c r="J342">
        <f t="shared" si="23"/>
        <v>1.1364556923310027</v>
      </c>
      <c r="K342">
        <f t="shared" si="21"/>
        <v>1</v>
      </c>
      <c r="L342">
        <f>(Inputs!$B$6*Backtest!J342)-(Backtest!K342*Inputs!$B$5)</f>
        <v>11364.551923310028</v>
      </c>
      <c r="M342">
        <f>IF(A342&gt;Inputs!$B$4,M341*(1+H341),Inputs!$B$6)</f>
        <v>11950.811079061332</v>
      </c>
      <c r="N342">
        <f>MAX($L$2:L342)</f>
        <v>12557.199060836743</v>
      </c>
    </row>
    <row r="343" spans="1:14" x14ac:dyDescent="0.3">
      <c r="A343">
        <v>342</v>
      </c>
      <c r="B343" s="5">
        <v>45790</v>
      </c>
      <c r="C343">
        <v>446.74505615234381</v>
      </c>
      <c r="D343" s="3">
        <f>IF(A343&gt;=Inputs!$B$3+1,AVERAGE(INDEX(C:C,ROW()-Inputs!$B$3):C342),0)</f>
        <v>441.62747192382813</v>
      </c>
      <c r="E343" s="3">
        <f>IF(A343&gt;=Inputs!$B$4+1,AVERAGE(INDEX(C:C,ROW()-Inputs!$B$4):D342),0)</f>
        <v>436.60938262939453</v>
      </c>
      <c r="F343">
        <f>IF(A343&gt;Inputs!$B$4,IF(D343&gt;E343,1,0),0)</f>
        <v>1</v>
      </c>
      <c r="G343">
        <f t="shared" si="22"/>
        <v>1</v>
      </c>
      <c r="H343">
        <f t="shared" si="20"/>
        <v>-2.6709275849445824E-4</v>
      </c>
      <c r="I343">
        <f>IF(A343&gt;Inputs!$B$4,G343*Backtest!H343,0)</f>
        <v>-2.6709275849445824E-4</v>
      </c>
      <c r="J343">
        <f t="shared" si="23"/>
        <v>1.1361521532452312</v>
      </c>
      <c r="K343">
        <f t="shared" si="21"/>
        <v>0</v>
      </c>
      <c r="L343">
        <f>(Inputs!$B$6*Backtest!J343)-(Backtest!K343*Inputs!$B$5)</f>
        <v>11361.521532452312</v>
      </c>
      <c r="M343">
        <f>IF(A343&gt;Inputs!$B$4,M342*(1+H342),Inputs!$B$6)</f>
        <v>12237.644351413372</v>
      </c>
      <c r="N343">
        <f>MAX($L$2:L343)</f>
        <v>12557.199060836743</v>
      </c>
    </row>
    <row r="344" spans="1:14" x14ac:dyDescent="0.3">
      <c r="A344">
        <v>343</v>
      </c>
      <c r="B344" s="5">
        <v>45791</v>
      </c>
      <c r="C344">
        <v>450.5247802734375</v>
      </c>
      <c r="D344" s="3">
        <f>IF(A344&gt;=Inputs!$B$3+1,AVERAGE(INDEX(C:C,ROW()-Inputs!$B$3):C343),0)</f>
        <v>446.80473327636719</v>
      </c>
      <c r="E344" s="3">
        <f>IF(A344&gt;=Inputs!$B$4+1,AVERAGE(INDEX(C:C,ROW()-Inputs!$B$4):D343),0)</f>
        <v>440.19598642985028</v>
      </c>
      <c r="F344">
        <f>IF(A344&gt;Inputs!$B$4,IF(D344&gt;E344,1,0),0)</f>
        <v>1</v>
      </c>
      <c r="G344">
        <f t="shared" si="22"/>
        <v>1</v>
      </c>
      <c r="H344">
        <f t="shared" si="20"/>
        <v>8.4605841050533481E-3</v>
      </c>
      <c r="I344">
        <f>IF(A344&gt;Inputs!$B$4,G344*Backtest!H344,0)</f>
        <v>8.4605841050533481E-3</v>
      </c>
      <c r="J344">
        <f t="shared" si="23"/>
        <v>1.1457646640938999</v>
      </c>
      <c r="K344">
        <f t="shared" si="21"/>
        <v>0</v>
      </c>
      <c r="L344">
        <f>(Inputs!$B$6*Backtest!J344)-(Backtest!K344*Inputs!$B$5)</f>
        <v>11457.646640939</v>
      </c>
      <c r="M344">
        <f>IF(A344&gt;Inputs!$B$4,M343*(1+H343),Inputs!$B$6)</f>
        <v>12234.375765226079</v>
      </c>
      <c r="N344">
        <f>MAX($L$2:L344)</f>
        <v>12557.199060836743</v>
      </c>
    </row>
    <row r="345" spans="1:14" x14ac:dyDescent="0.3">
      <c r="A345">
        <v>344</v>
      </c>
      <c r="B345" s="5">
        <v>45792</v>
      </c>
      <c r="C345">
        <v>451.54119873046881</v>
      </c>
      <c r="D345" s="3">
        <f>IF(A345&gt;=Inputs!$B$3+1,AVERAGE(INDEX(C:C,ROW()-Inputs!$B$3):C344),0)</f>
        <v>448.63491821289063</v>
      </c>
      <c r="E345" s="3">
        <f>IF(A345&gt;=Inputs!$B$4+1,AVERAGE(INDEX(C:C,ROW()-Inputs!$B$4):D344),0)</f>
        <v>444.77974955240887</v>
      </c>
      <c r="F345">
        <f>IF(A345&gt;Inputs!$B$4,IF(D345&gt;E345,1,0),0)</f>
        <v>1</v>
      </c>
      <c r="G345">
        <f t="shared" si="22"/>
        <v>1</v>
      </c>
      <c r="H345">
        <f t="shared" si="20"/>
        <v>2.2560766944148547E-3</v>
      </c>
      <c r="I345">
        <f>IF(A345&gt;Inputs!$B$4,G345*Backtest!H345,0)</f>
        <v>2.2560766944148547E-3</v>
      </c>
      <c r="J345">
        <f t="shared" si="23"/>
        <v>1.1483495970498463</v>
      </c>
      <c r="K345">
        <f t="shared" si="21"/>
        <v>0</v>
      </c>
      <c r="L345">
        <f>(Inputs!$B$6*Backtest!J345)-(Backtest!K345*Inputs!$B$5)</f>
        <v>11483.495970498463</v>
      </c>
      <c r="M345">
        <f>IF(A345&gt;Inputs!$B$4,M344*(1+H344),Inputs!$B$6)</f>
        <v>12337.8857303606</v>
      </c>
      <c r="N345">
        <f>MAX($L$2:L345)</f>
        <v>12557.199060836743</v>
      </c>
    </row>
    <row r="346" spans="1:14" x14ac:dyDescent="0.3">
      <c r="A346">
        <v>345</v>
      </c>
      <c r="B346" s="5">
        <v>45793</v>
      </c>
      <c r="C346">
        <v>452.67721557617188</v>
      </c>
      <c r="D346" s="3">
        <f>IF(A346&gt;=Inputs!$B$3+1,AVERAGE(INDEX(C:C,ROW()-Inputs!$B$3):C345),0)</f>
        <v>451.03298950195313</v>
      </c>
      <c r="E346" s="3">
        <f>IF(A346&gt;=Inputs!$B$4+1,AVERAGE(INDEX(C:C,ROW()-Inputs!$B$4):D345),0)</f>
        <v>447.64635976155597</v>
      </c>
      <c r="F346">
        <f>IF(A346&gt;Inputs!$B$4,IF(D346&gt;E346,1,0),0)</f>
        <v>1</v>
      </c>
      <c r="G346">
        <f t="shared" si="22"/>
        <v>1</v>
      </c>
      <c r="H346">
        <f t="shared" si="20"/>
        <v>2.5158653272325804E-3</v>
      </c>
      <c r="I346">
        <f>IF(A346&gt;Inputs!$B$4,G346*Backtest!H346,0)</f>
        <v>2.5158653272325804E-3</v>
      </c>
      <c r="J346">
        <f t="shared" si="23"/>
        <v>1.1512386899846054</v>
      </c>
      <c r="K346">
        <f t="shared" si="21"/>
        <v>0</v>
      </c>
      <c r="L346">
        <f>(Inputs!$B$6*Backtest!J346)-(Backtest!K346*Inputs!$B$5)</f>
        <v>11512.386899846055</v>
      </c>
      <c r="M346">
        <f>IF(A346&gt;Inputs!$B$4,M345*(1+H345),Inputs!$B$6)</f>
        <v>12365.72094681522</v>
      </c>
      <c r="N346">
        <f>MAX($L$2:L346)</f>
        <v>12557.199060836743</v>
      </c>
    </row>
    <row r="347" spans="1:14" x14ac:dyDescent="0.3">
      <c r="A347">
        <v>346</v>
      </c>
      <c r="B347" s="5">
        <v>45796</v>
      </c>
      <c r="C347">
        <v>457.26104736328119</v>
      </c>
      <c r="D347" s="3">
        <f>IF(A347&gt;=Inputs!$B$3+1,AVERAGE(INDEX(C:C,ROW()-Inputs!$B$3):C346),0)</f>
        <v>452.10920715332031</v>
      </c>
      <c r="E347" s="3">
        <f>IF(A347&gt;=Inputs!$B$4+1,AVERAGE(INDEX(C:C,ROW()-Inputs!$B$4):D346),0)</f>
        <v>450.20263926188153</v>
      </c>
      <c r="F347">
        <f>IF(A347&gt;Inputs!$B$4,IF(D347&gt;E347,1,0),0)</f>
        <v>1</v>
      </c>
      <c r="G347">
        <f t="shared" si="22"/>
        <v>1</v>
      </c>
      <c r="H347">
        <f t="shared" si="20"/>
        <v>1.0126049267301873E-2</v>
      </c>
      <c r="I347">
        <f>IF(A347&gt;Inputs!$B$4,G347*Backtest!H347,0)</f>
        <v>1.0126049267301873E-2</v>
      </c>
      <c r="J347">
        <f t="shared" si="23"/>
        <v>1.1628961896778136</v>
      </c>
      <c r="K347">
        <f t="shared" si="21"/>
        <v>0</v>
      </c>
      <c r="L347">
        <f>(Inputs!$B$6*Backtest!J347)-(Backtest!K347*Inputs!$B$5)</f>
        <v>11628.961896778135</v>
      </c>
      <c r="M347">
        <f>IF(A347&gt;Inputs!$B$4,M346*(1+H346),Inputs!$B$6)</f>
        <v>12396.831435391545</v>
      </c>
      <c r="N347">
        <f>MAX($L$2:L347)</f>
        <v>12557.199060836743</v>
      </c>
    </row>
    <row r="348" spans="1:14" x14ac:dyDescent="0.3">
      <c r="A348">
        <v>347</v>
      </c>
      <c r="B348" s="5">
        <v>45797</v>
      </c>
      <c r="C348">
        <v>456.56353759765619</v>
      </c>
      <c r="D348" s="3">
        <f>IF(A348&gt;=Inputs!$B$3+1,AVERAGE(INDEX(C:C,ROW()-Inputs!$B$3):C347),0)</f>
        <v>454.96913146972656</v>
      </c>
      <c r="E348" s="3">
        <f>IF(A348&gt;=Inputs!$B$4+1,AVERAGE(INDEX(C:C,ROW()-Inputs!$B$4):D347),0)</f>
        <v>452.20942942301434</v>
      </c>
      <c r="F348">
        <f>IF(A348&gt;Inputs!$B$4,IF(D348&gt;E348,1,0),0)</f>
        <v>1</v>
      </c>
      <c r="G348">
        <f t="shared" si="22"/>
        <v>1</v>
      </c>
      <c r="H348">
        <f t="shared" si="20"/>
        <v>-1.5254082315715456E-3</v>
      </c>
      <c r="I348">
        <f>IF(A348&gt;Inputs!$B$4,G348*Backtest!H348,0)</f>
        <v>-1.5254082315715456E-3</v>
      </c>
      <c r="J348">
        <f t="shared" si="23"/>
        <v>1.1611222982576159</v>
      </c>
      <c r="K348">
        <f t="shared" si="21"/>
        <v>0</v>
      </c>
      <c r="L348">
        <f>(Inputs!$B$6*Backtest!J348)-(Backtest!K348*Inputs!$B$5)</f>
        <v>11611.222982576159</v>
      </c>
      <c r="M348">
        <f>IF(A348&gt;Inputs!$B$4,M347*(1+H347),Inputs!$B$6)</f>
        <v>12522.362361264757</v>
      </c>
      <c r="N348">
        <f>MAX($L$2:L348)</f>
        <v>12557.199060836743</v>
      </c>
    </row>
    <row r="349" spans="1:14" x14ac:dyDescent="0.3">
      <c r="A349">
        <v>348</v>
      </c>
      <c r="B349" s="5">
        <v>45798</v>
      </c>
      <c r="C349">
        <v>450.983154296875</v>
      </c>
      <c r="D349" s="3">
        <f>IF(A349&gt;=Inputs!$B$3+1,AVERAGE(INDEX(C:C,ROW()-Inputs!$B$3):C348),0)</f>
        <v>456.91229248046869</v>
      </c>
      <c r="E349" s="3">
        <f>IF(A349&gt;=Inputs!$B$4+1,AVERAGE(INDEX(C:C,ROW()-Inputs!$B$4):D348),0)</f>
        <v>454.10218811035156</v>
      </c>
      <c r="F349">
        <f>IF(A349&gt;Inputs!$B$4,IF(D349&gt;E349,1,0),0)</f>
        <v>1</v>
      </c>
      <c r="G349">
        <f t="shared" si="22"/>
        <v>1</v>
      </c>
      <c r="H349">
        <f t="shared" si="20"/>
        <v>-1.2222577672636792E-2</v>
      </c>
      <c r="I349">
        <f>IF(A349&gt;Inputs!$B$4,G349*Backtest!H349,0)</f>
        <v>-1.2222577672636792E-2</v>
      </c>
      <c r="J349">
        <f t="shared" si="23"/>
        <v>1.1469303907797317</v>
      </c>
      <c r="K349">
        <f t="shared" si="21"/>
        <v>0</v>
      </c>
      <c r="L349">
        <f>(Inputs!$B$6*Backtest!J349)-(Backtest!K349*Inputs!$B$5)</f>
        <v>11469.303907797317</v>
      </c>
      <c r="M349">
        <f>IF(A349&gt;Inputs!$B$4,M348*(1+H348),Inputs!$B$6)</f>
        <v>12503.260646640161</v>
      </c>
      <c r="N349">
        <f>MAX($L$2:L349)</f>
        <v>12557.199060836743</v>
      </c>
    </row>
    <row r="350" spans="1:14" x14ac:dyDescent="0.3">
      <c r="A350">
        <v>349</v>
      </c>
      <c r="B350" s="5">
        <v>45799</v>
      </c>
      <c r="C350">
        <v>453.26513671875</v>
      </c>
      <c r="D350" s="3">
        <f>IF(A350&gt;=Inputs!$B$3+1,AVERAGE(INDEX(C:C,ROW()-Inputs!$B$3):C349),0)</f>
        <v>453.77334594726563</v>
      </c>
      <c r="E350" s="3">
        <f>IF(A350&gt;=Inputs!$B$4+1,AVERAGE(INDEX(C:C,ROW()-Inputs!$B$4):D349),0)</f>
        <v>454.79972839355469</v>
      </c>
      <c r="F350">
        <f>IF(A350&gt;Inputs!$B$4,IF(D350&gt;E350,1,0),0)</f>
        <v>0</v>
      </c>
      <c r="G350">
        <f t="shared" si="22"/>
        <v>1</v>
      </c>
      <c r="H350">
        <f t="shared" si="20"/>
        <v>5.0600169876251488E-3</v>
      </c>
      <c r="I350">
        <f>IF(A350&gt;Inputs!$B$4,G350*Backtest!H350,0)</f>
        <v>5.0600169876251488E-3</v>
      </c>
      <c r="J350">
        <f t="shared" si="23"/>
        <v>1.1527338780407006</v>
      </c>
      <c r="K350">
        <f t="shared" si="21"/>
        <v>0</v>
      </c>
      <c r="L350">
        <f>(Inputs!$B$6*Backtest!J350)-(Backtest!K350*Inputs!$B$5)</f>
        <v>11527.338780407006</v>
      </c>
      <c r="M350">
        <f>IF(A350&gt;Inputs!$B$4,M349*(1+H349),Inputs!$B$6)</f>
        <v>12350.438572225379</v>
      </c>
      <c r="N350">
        <f>MAX($L$2:L350)</f>
        <v>12557.199060836743</v>
      </c>
    </row>
    <row r="351" spans="1:14" x14ac:dyDescent="0.3">
      <c r="A351">
        <v>350</v>
      </c>
      <c r="B351" s="5">
        <v>45800</v>
      </c>
      <c r="C351">
        <v>448.6015625</v>
      </c>
      <c r="D351" s="3">
        <f>IF(A351&gt;=Inputs!$B$3+1,AVERAGE(INDEX(C:C,ROW()-Inputs!$B$3):C350),0)</f>
        <v>452.1241455078125</v>
      </c>
      <c r="E351" s="3">
        <f>IF(A351&gt;=Inputs!$B$4+1,AVERAGE(INDEX(C:C,ROW()-Inputs!$B$4):D350),0)</f>
        <v>454.41109975179035</v>
      </c>
      <c r="F351">
        <f>IF(A351&gt;Inputs!$B$4,IF(D351&gt;E351,1,0),0)</f>
        <v>0</v>
      </c>
      <c r="G351">
        <f t="shared" si="22"/>
        <v>0</v>
      </c>
      <c r="H351">
        <f t="shared" si="20"/>
        <v>-1.0288843859711516E-2</v>
      </c>
      <c r="I351">
        <f>IF(A351&gt;Inputs!$B$4,G351*Backtest!H351,0)</f>
        <v>0</v>
      </c>
      <c r="J351">
        <f t="shared" si="23"/>
        <v>1.1527338780407006</v>
      </c>
      <c r="K351">
        <f t="shared" si="21"/>
        <v>1</v>
      </c>
      <c r="L351">
        <f>(Inputs!$B$6*Backtest!J351)-(Backtest!K351*Inputs!$B$5)</f>
        <v>11527.333780407007</v>
      </c>
      <c r="M351">
        <f>IF(A351&gt;Inputs!$B$4,M350*(1+H350),Inputs!$B$6)</f>
        <v>12412.932001205461</v>
      </c>
      <c r="N351">
        <f>MAX($L$2:L351)</f>
        <v>12557.199060836743</v>
      </c>
    </row>
    <row r="352" spans="1:14" x14ac:dyDescent="0.3">
      <c r="A352">
        <v>351</v>
      </c>
      <c r="B352" s="5">
        <v>45804</v>
      </c>
      <c r="C352">
        <v>459.07467651367188</v>
      </c>
      <c r="D352" s="3">
        <f>IF(A352&gt;=Inputs!$B$3+1,AVERAGE(INDEX(C:C,ROW()-Inputs!$B$3):C351),0)</f>
        <v>450.933349609375</v>
      </c>
      <c r="E352" s="3">
        <f>IF(A352&gt;=Inputs!$B$4+1,AVERAGE(INDEX(C:C,ROW()-Inputs!$B$4):D351),0)</f>
        <v>452.60993957519531</v>
      </c>
      <c r="F352">
        <f>IF(A352&gt;Inputs!$B$4,IF(D352&gt;E352,1,0),0)</f>
        <v>0</v>
      </c>
      <c r="G352">
        <f t="shared" si="22"/>
        <v>0</v>
      </c>
      <c r="H352">
        <f t="shared" si="20"/>
        <v>2.3346138063600419E-2</v>
      </c>
      <c r="I352">
        <f>IF(A352&gt;Inputs!$B$4,G352*Backtest!H352,0)</f>
        <v>0</v>
      </c>
      <c r="J352">
        <f t="shared" si="23"/>
        <v>1.1527338780407006</v>
      </c>
      <c r="K352">
        <f t="shared" si="21"/>
        <v>0</v>
      </c>
      <c r="L352">
        <f>(Inputs!$B$6*Backtest!J352)-(Backtest!K352*Inputs!$B$5)</f>
        <v>11527.338780407006</v>
      </c>
      <c r="M352">
        <f>IF(A352&gt;Inputs!$B$4,M351*(1+H351),Inputs!$B$6)</f>
        <v>12285.217282003841</v>
      </c>
      <c r="N352">
        <f>MAX($L$2:L352)</f>
        <v>12557.199060836743</v>
      </c>
    </row>
    <row r="353" spans="1:14" x14ac:dyDescent="0.3">
      <c r="A353">
        <v>352</v>
      </c>
      <c r="B353" s="5">
        <v>45805</v>
      </c>
      <c r="C353">
        <v>455.75637817382813</v>
      </c>
      <c r="D353" s="3">
        <f>IF(A353&gt;=Inputs!$B$3+1,AVERAGE(INDEX(C:C,ROW()-Inputs!$B$3):C352),0)</f>
        <v>453.83811950683594</v>
      </c>
      <c r="E353" s="3">
        <f>IF(A353&gt;=Inputs!$B$4+1,AVERAGE(INDEX(C:C,ROW()-Inputs!$B$4):D352),0)</f>
        <v>452.9620361328125</v>
      </c>
      <c r="F353">
        <f>IF(A353&gt;Inputs!$B$4,IF(D353&gt;E353,1,0),0)</f>
        <v>1</v>
      </c>
      <c r="G353">
        <f t="shared" si="22"/>
        <v>0</v>
      </c>
      <c r="H353">
        <f t="shared" si="20"/>
        <v>-7.2282321583140297E-3</v>
      </c>
      <c r="I353">
        <f>IF(A353&gt;Inputs!$B$4,G353*Backtest!H353,0)</f>
        <v>0</v>
      </c>
      <c r="J353">
        <f t="shared" si="23"/>
        <v>1.1527338780407006</v>
      </c>
      <c r="K353">
        <f t="shared" si="21"/>
        <v>0</v>
      </c>
      <c r="L353">
        <f>(Inputs!$B$6*Backtest!J353)-(Backtest!K353*Inputs!$B$5)</f>
        <v>11527.338780407006</v>
      </c>
      <c r="M353">
        <f>IF(A353&gt;Inputs!$B$4,M352*(1+H352),Inputs!$B$6)</f>
        <v>12572.029660810833</v>
      </c>
      <c r="N353">
        <f>MAX($L$2:L353)</f>
        <v>12557.199060836743</v>
      </c>
    </row>
    <row r="354" spans="1:14" x14ac:dyDescent="0.3">
      <c r="A354">
        <v>353</v>
      </c>
      <c r="B354" s="5">
        <v>45806</v>
      </c>
      <c r="C354">
        <v>457.07174682617188</v>
      </c>
      <c r="D354" s="3">
        <f>IF(A354&gt;=Inputs!$B$3+1,AVERAGE(INDEX(C:C,ROW()-Inputs!$B$3):C353),0)</f>
        <v>457.41552734375</v>
      </c>
      <c r="E354" s="3">
        <f>IF(A354&gt;=Inputs!$B$4+1,AVERAGE(INDEX(C:C,ROW()-Inputs!$B$4):D353),0)</f>
        <v>453.38803863525391</v>
      </c>
      <c r="F354">
        <f>IF(A354&gt;Inputs!$B$4,IF(D354&gt;E354,1,0),0)</f>
        <v>1</v>
      </c>
      <c r="G354">
        <f t="shared" si="22"/>
        <v>1</v>
      </c>
      <c r="H354">
        <f t="shared" si="20"/>
        <v>2.8861223130092206E-3</v>
      </c>
      <c r="I354">
        <f>IF(A354&gt;Inputs!$B$4,G354*Backtest!H354,0)</f>
        <v>2.8861223130092206E-3</v>
      </c>
      <c r="J354">
        <f t="shared" si="23"/>
        <v>1.1560608090070754</v>
      </c>
      <c r="K354">
        <f t="shared" si="21"/>
        <v>1</v>
      </c>
      <c r="L354">
        <f>(Inputs!$B$6*Backtest!J354)-(Backtest!K354*Inputs!$B$5)</f>
        <v>11560.603090070756</v>
      </c>
      <c r="M354">
        <f>IF(A354&gt;Inputs!$B$4,M353*(1+H353),Inputs!$B$6)</f>
        <v>12481.156111721282</v>
      </c>
      <c r="N354">
        <f>MAX($L$2:L354)</f>
        <v>12557.199060836743</v>
      </c>
    </row>
    <row r="355" spans="1:14" x14ac:dyDescent="0.3">
      <c r="A355">
        <v>354</v>
      </c>
      <c r="B355" s="5">
        <v>45807</v>
      </c>
      <c r="C355">
        <v>458.74581909179688</v>
      </c>
      <c r="D355" s="3">
        <f>IF(A355&gt;=Inputs!$B$3+1,AVERAGE(INDEX(C:C,ROW()-Inputs!$B$3):C354),0)</f>
        <v>456.4140625</v>
      </c>
      <c r="E355" s="3">
        <f>IF(A355&gt;=Inputs!$B$4+1,AVERAGE(INDEX(C:C,ROW()-Inputs!$B$4):D354),0)</f>
        <v>455.68163299560547</v>
      </c>
      <c r="F355">
        <f>IF(A355&gt;Inputs!$B$4,IF(D355&gt;E355,1,0),0)</f>
        <v>1</v>
      </c>
      <c r="G355">
        <f t="shared" si="22"/>
        <v>1</v>
      </c>
      <c r="H355">
        <f t="shared" si="20"/>
        <v>3.6626028129052024E-3</v>
      </c>
      <c r="I355">
        <f>IF(A355&gt;Inputs!$B$4,G355*Backtest!H355,0)</f>
        <v>3.6626028129052024E-3</v>
      </c>
      <c r="J355">
        <f t="shared" si="23"/>
        <v>1.1602950005780341</v>
      </c>
      <c r="K355">
        <f t="shared" si="21"/>
        <v>0</v>
      </c>
      <c r="L355">
        <f>(Inputs!$B$6*Backtest!J355)-(Backtest!K355*Inputs!$B$5)</f>
        <v>11602.950005780342</v>
      </c>
      <c r="M355">
        <f>IF(A355&gt;Inputs!$B$4,M354*(1+H354),Inputs!$B$6)</f>
        <v>12517.178254867473</v>
      </c>
      <c r="N355">
        <f>MAX($L$2:L355)</f>
        <v>12557.199060836743</v>
      </c>
    </row>
    <row r="356" spans="1:14" x14ac:dyDescent="0.3">
      <c r="A356">
        <v>355</v>
      </c>
      <c r="B356" s="5">
        <v>45810</v>
      </c>
      <c r="C356">
        <v>460.3502197265625</v>
      </c>
      <c r="D356" s="3">
        <f>IF(A356&gt;=Inputs!$B$3+1,AVERAGE(INDEX(C:C,ROW()-Inputs!$B$3):C355),0)</f>
        <v>457.90878295898438</v>
      </c>
      <c r="E356" s="3">
        <f>IF(A356&gt;=Inputs!$B$4+1,AVERAGE(INDEX(C:C,ROW()-Inputs!$B$4):D355),0)</f>
        <v>456.54027557373047</v>
      </c>
      <c r="F356">
        <f>IF(A356&gt;Inputs!$B$4,IF(D356&gt;E356,1,0),0)</f>
        <v>1</v>
      </c>
      <c r="G356">
        <f t="shared" si="22"/>
        <v>1</v>
      </c>
      <c r="H356">
        <f t="shared" si="20"/>
        <v>3.4973629578618493E-3</v>
      </c>
      <c r="I356">
        <f>IF(A356&gt;Inputs!$B$4,G356*Backtest!H356,0)</f>
        <v>3.4973629578618493E-3</v>
      </c>
      <c r="J356">
        <f t="shared" si="23"/>
        <v>1.1643529733332481</v>
      </c>
      <c r="K356">
        <f t="shared" si="21"/>
        <v>0</v>
      </c>
      <c r="L356">
        <f>(Inputs!$B$6*Backtest!J356)-(Backtest!K356*Inputs!$B$5)</f>
        <v>11643.52973333248</v>
      </c>
      <c r="M356">
        <f>IF(A356&gt;Inputs!$B$4,M355*(1+H355),Inputs!$B$6)</f>
        <v>12563.023707153387</v>
      </c>
      <c r="N356">
        <f>MAX($L$2:L356)</f>
        <v>12557.199060836743</v>
      </c>
    </row>
    <row r="357" spans="1:14" x14ac:dyDescent="0.3">
      <c r="A357">
        <v>356</v>
      </c>
      <c r="B357" s="5">
        <v>45811</v>
      </c>
      <c r="C357">
        <v>461.34671020507813</v>
      </c>
      <c r="D357" s="3">
        <f>IF(A357&gt;=Inputs!$B$3+1,AVERAGE(INDEX(C:C,ROW()-Inputs!$B$3):C356),0)</f>
        <v>459.54801940917969</v>
      </c>
      <c r="E357" s="3">
        <f>IF(A357&gt;=Inputs!$B$4+1,AVERAGE(INDEX(C:C,ROW()-Inputs!$B$4):D356),0)</f>
        <v>457.98435974121094</v>
      </c>
      <c r="F357">
        <f>IF(A357&gt;Inputs!$B$4,IF(D357&gt;E357,1,0),0)</f>
        <v>1</v>
      </c>
      <c r="G357">
        <f t="shared" si="22"/>
        <v>1</v>
      </c>
      <c r="H357">
        <f t="shared" si="20"/>
        <v>2.1646356096181041E-3</v>
      </c>
      <c r="I357">
        <f>IF(A357&gt;Inputs!$B$4,G357*Backtest!H357,0)</f>
        <v>2.1646356096181041E-3</v>
      </c>
      <c r="J357">
        <f t="shared" si="23"/>
        <v>1.16687337324149</v>
      </c>
      <c r="K357">
        <f t="shared" si="21"/>
        <v>0</v>
      </c>
      <c r="L357">
        <f>(Inputs!$B$6*Backtest!J357)-(Backtest!K357*Inputs!$B$5)</f>
        <v>11668.733732414899</v>
      </c>
      <c r="M357">
        <f>IF(A357&gt;Inputs!$B$4,M356*(1+H356),Inputs!$B$6)</f>
        <v>12606.961160905525</v>
      </c>
      <c r="N357">
        <f>MAX($L$2:L357)</f>
        <v>12557.199060836743</v>
      </c>
    </row>
    <row r="358" spans="1:14" x14ac:dyDescent="0.3">
      <c r="A358">
        <v>357</v>
      </c>
      <c r="B358" s="5">
        <v>45812</v>
      </c>
      <c r="C358">
        <v>462.2435302734375</v>
      </c>
      <c r="D358" s="3">
        <f>IF(A358&gt;=Inputs!$B$3+1,AVERAGE(INDEX(C:C,ROW()-Inputs!$B$3):C357),0)</f>
        <v>460.84846496582031</v>
      </c>
      <c r="E358" s="3">
        <f>IF(A358&gt;=Inputs!$B$4+1,AVERAGE(INDEX(C:C,ROW()-Inputs!$B$4):D357),0)</f>
        <v>459.05226898193359</v>
      </c>
      <c r="F358">
        <f>IF(A358&gt;Inputs!$B$4,IF(D358&gt;E358,1,0),0)</f>
        <v>1</v>
      </c>
      <c r="G358">
        <f t="shared" si="22"/>
        <v>1</v>
      </c>
      <c r="H358">
        <f t="shared" si="20"/>
        <v>1.9439177705651289E-3</v>
      </c>
      <c r="I358">
        <f>IF(A358&gt;Inputs!$B$4,G358*Backtest!H358,0)</f>
        <v>1.9439177705651289E-3</v>
      </c>
      <c r="J358">
        <f t="shared" si="23"/>
        <v>1.1691416791277334</v>
      </c>
      <c r="K358">
        <f t="shared" si="21"/>
        <v>0</v>
      </c>
      <c r="L358">
        <f>(Inputs!$B$6*Backtest!J358)-(Backtest!K358*Inputs!$B$5)</f>
        <v>11691.416791277334</v>
      </c>
      <c r="M358">
        <f>IF(A358&gt;Inputs!$B$4,M357*(1+H357),Inputs!$B$6)</f>
        <v>12634.250637963492</v>
      </c>
      <c r="N358">
        <f>MAX($L$2:L358)</f>
        <v>12557.199060836743</v>
      </c>
    </row>
    <row r="359" spans="1:14" x14ac:dyDescent="0.3">
      <c r="A359">
        <v>358</v>
      </c>
      <c r="B359" s="5">
        <v>45813</v>
      </c>
      <c r="C359">
        <v>466.0401611328125</v>
      </c>
      <c r="D359" s="3">
        <f>IF(A359&gt;=Inputs!$B$3+1,AVERAGE(INDEX(C:C,ROW()-Inputs!$B$3):C358),0)</f>
        <v>461.79512023925781</v>
      </c>
      <c r="E359" s="3">
        <f>IF(A359&gt;=Inputs!$B$4+1,AVERAGE(INDEX(C:C,ROW()-Inputs!$B$4):D358),0)</f>
        <v>460.37428792317706</v>
      </c>
      <c r="F359">
        <f>IF(A359&gt;Inputs!$B$4,IF(D359&gt;E359,1,0),0)</f>
        <v>1</v>
      </c>
      <c r="G359">
        <f t="shared" si="22"/>
        <v>1</v>
      </c>
      <c r="H359">
        <f t="shared" si="20"/>
        <v>8.2134862052674062E-3</v>
      </c>
      <c r="I359">
        <f>IF(A359&gt;Inputs!$B$4,G359*Backtest!H359,0)</f>
        <v>8.2134862052674062E-3</v>
      </c>
      <c r="J359">
        <f t="shared" si="23"/>
        <v>1.1787444081812521</v>
      </c>
      <c r="K359">
        <f t="shared" si="21"/>
        <v>0</v>
      </c>
      <c r="L359">
        <f>(Inputs!$B$6*Backtest!J359)-(Backtest!K359*Inputs!$B$5)</f>
        <v>11787.444081812522</v>
      </c>
      <c r="M359">
        <f>IF(A359&gt;Inputs!$B$4,M358*(1+H358),Inputs!$B$6)</f>
        <v>12658.810582296403</v>
      </c>
      <c r="N359">
        <f>MAX($L$2:L359)</f>
        <v>12557.199060836743</v>
      </c>
    </row>
    <row r="360" spans="1:14" x14ac:dyDescent="0.3">
      <c r="A360">
        <v>359</v>
      </c>
      <c r="B360" s="5">
        <v>45814</v>
      </c>
      <c r="C360">
        <v>468.730712890625</v>
      </c>
      <c r="D360" s="3">
        <f>IF(A360&gt;=Inputs!$B$3+1,AVERAGE(INDEX(C:C,ROW()-Inputs!$B$3):C359),0)</f>
        <v>464.141845703125</v>
      </c>
      <c r="E360" s="3">
        <f>IF(A360&gt;=Inputs!$B$4+1,AVERAGE(INDEX(C:C,ROW()-Inputs!$B$4):D359),0)</f>
        <v>461.97033437093097</v>
      </c>
      <c r="F360">
        <f>IF(A360&gt;Inputs!$B$4,IF(D360&gt;E360,1,0),0)</f>
        <v>1</v>
      </c>
      <c r="G360">
        <f t="shared" si="22"/>
        <v>1</v>
      </c>
      <c r="H360">
        <f t="shared" si="20"/>
        <v>5.7732186669761099E-3</v>
      </c>
      <c r="I360">
        <f>IF(A360&gt;Inputs!$B$4,G360*Backtest!H360,0)</f>
        <v>5.7732186669761099E-3</v>
      </c>
      <c r="J360">
        <f t="shared" si="23"/>
        <v>1.1855495574021579</v>
      </c>
      <c r="K360">
        <f t="shared" si="21"/>
        <v>0</v>
      </c>
      <c r="L360">
        <f>(Inputs!$B$6*Backtest!J360)-(Backtest!K360*Inputs!$B$5)</f>
        <v>11855.495574021579</v>
      </c>
      <c r="M360">
        <f>IF(A360&gt;Inputs!$B$4,M359*(1+H359),Inputs!$B$6)</f>
        <v>12762.783548389187</v>
      </c>
      <c r="N360">
        <f>MAX($L$2:L360)</f>
        <v>12557.199060836743</v>
      </c>
    </row>
    <row r="361" spans="1:14" x14ac:dyDescent="0.3">
      <c r="A361">
        <v>360</v>
      </c>
      <c r="B361" s="5">
        <v>45817</v>
      </c>
      <c r="C361">
        <v>471.0924072265625</v>
      </c>
      <c r="D361" s="3">
        <f>IF(A361&gt;=Inputs!$B$3+1,AVERAGE(INDEX(C:C,ROW()-Inputs!$B$3):C360),0)</f>
        <v>467.38543701171875</v>
      </c>
      <c r="E361" s="3">
        <f>IF(A361&gt;=Inputs!$B$4+1,AVERAGE(INDEX(C:C,ROW()-Inputs!$B$4):D360),0)</f>
        <v>463.96663920084637</v>
      </c>
      <c r="F361">
        <f>IF(A361&gt;Inputs!$B$4,IF(D361&gt;E361,1,0),0)</f>
        <v>1</v>
      </c>
      <c r="G361">
        <f t="shared" si="22"/>
        <v>1</v>
      </c>
      <c r="H361">
        <f t="shared" si="20"/>
        <v>5.0384885628107501E-3</v>
      </c>
      <c r="I361">
        <f>IF(A361&gt;Inputs!$B$4,G361*Backtest!H361,0)</f>
        <v>5.0384885628107501E-3</v>
      </c>
      <c r="J361">
        <f t="shared" si="23"/>
        <v>1.1915229352877741</v>
      </c>
      <c r="K361">
        <f t="shared" si="21"/>
        <v>0</v>
      </c>
      <c r="L361">
        <f>(Inputs!$B$6*Backtest!J361)-(Backtest!K361*Inputs!$B$5)</f>
        <v>11915.229352877741</v>
      </c>
      <c r="M361">
        <f>IF(A361&gt;Inputs!$B$4,M360*(1+H360),Inputs!$B$6)</f>
        <v>12836.465888613322</v>
      </c>
      <c r="N361">
        <f>MAX($L$2:L361)</f>
        <v>12557.199060836743</v>
      </c>
    </row>
    <row r="362" spans="1:14" x14ac:dyDescent="0.3">
      <c r="A362">
        <v>361</v>
      </c>
      <c r="B362" s="5">
        <v>45818</v>
      </c>
      <c r="C362">
        <v>469.26882934570313</v>
      </c>
      <c r="D362" s="3">
        <f>IF(A362&gt;=Inputs!$B$3+1,AVERAGE(INDEX(C:C,ROW()-Inputs!$B$3):C361),0)</f>
        <v>469.91156005859375</v>
      </c>
      <c r="E362" s="3">
        <f>IF(A362&gt;=Inputs!$B$4+1,AVERAGE(INDEX(C:C,ROW()-Inputs!$B$4):D361),0)</f>
        <v>466.53094736735028</v>
      </c>
      <c r="F362">
        <f>IF(A362&gt;Inputs!$B$4,IF(D362&gt;E362,1,0),0)</f>
        <v>1</v>
      </c>
      <c r="G362">
        <f t="shared" si="22"/>
        <v>1</v>
      </c>
      <c r="H362">
        <f t="shared" si="20"/>
        <v>-3.8709557888976232E-3</v>
      </c>
      <c r="I362">
        <f>IF(A362&gt;Inputs!$B$4,G362*Backtest!H362,0)</f>
        <v>-3.8709557888976232E-3</v>
      </c>
      <c r="J362">
        <f t="shared" si="23"/>
        <v>1.1869106026838177</v>
      </c>
      <c r="K362">
        <f t="shared" si="21"/>
        <v>0</v>
      </c>
      <c r="L362">
        <f>(Inputs!$B$6*Backtest!J362)-(Backtest!K362*Inputs!$B$5)</f>
        <v>11869.106026838177</v>
      </c>
      <c r="M362">
        <f>IF(A362&gt;Inputs!$B$4,M361*(1+H361),Inputs!$B$6)</f>
        <v>12901.142275180011</v>
      </c>
      <c r="N362">
        <f>MAX($L$2:L362)</f>
        <v>12557.199060836743</v>
      </c>
    </row>
    <row r="363" spans="1:14" x14ac:dyDescent="0.3">
      <c r="A363">
        <v>362</v>
      </c>
      <c r="B363" s="5">
        <v>45819</v>
      </c>
      <c r="C363">
        <v>470.96286010742188</v>
      </c>
      <c r="D363" s="3">
        <f>IF(A363&gt;=Inputs!$B$3+1,AVERAGE(INDEX(C:C,ROW()-Inputs!$B$3):C362),0)</f>
        <v>470.18061828613281</v>
      </c>
      <c r="E363" s="3">
        <f>IF(A363&gt;=Inputs!$B$4+1,AVERAGE(INDEX(C:C,ROW()-Inputs!$B$4):D362),0)</f>
        <v>468.42179870605469</v>
      </c>
      <c r="F363">
        <f>IF(A363&gt;Inputs!$B$4,IF(D363&gt;E363,1,0),0)</f>
        <v>1</v>
      </c>
      <c r="G363">
        <f t="shared" si="22"/>
        <v>1</v>
      </c>
      <c r="H363">
        <f t="shared" si="20"/>
        <v>3.6099366840127711E-3</v>
      </c>
      <c r="I363">
        <f>IF(A363&gt;Inputs!$B$4,G363*Backtest!H363,0)</f>
        <v>3.6099366840127711E-3</v>
      </c>
      <c r="J363">
        <f t="shared" si="23"/>
        <v>1.1911952748090897</v>
      </c>
      <c r="K363">
        <f t="shared" si="21"/>
        <v>0</v>
      </c>
      <c r="L363">
        <f>(Inputs!$B$6*Backtest!J363)-(Backtest!K363*Inputs!$B$5)</f>
        <v>11911.952748090896</v>
      </c>
      <c r="M363">
        <f>IF(A363&gt;Inputs!$B$4,M362*(1+H362),Inputs!$B$6)</f>
        <v>12851.202523806511</v>
      </c>
      <c r="N363">
        <f>MAX($L$2:L363)</f>
        <v>12557.199060836743</v>
      </c>
    </row>
    <row r="364" spans="1:14" x14ac:dyDescent="0.3">
      <c r="A364">
        <v>363</v>
      </c>
      <c r="B364" s="5">
        <v>45820</v>
      </c>
      <c r="C364">
        <v>477.19094848632813</v>
      </c>
      <c r="D364" s="3">
        <f>IF(A364&gt;=Inputs!$B$3+1,AVERAGE(INDEX(C:C,ROW()-Inputs!$B$3):C363),0)</f>
        <v>470.1158447265625</v>
      </c>
      <c r="E364" s="3">
        <f>IF(A364&gt;=Inputs!$B$4+1,AVERAGE(INDEX(C:C,ROW()-Inputs!$B$4):D363),0)</f>
        <v>469.80028533935547</v>
      </c>
      <c r="F364">
        <f>IF(A364&gt;Inputs!$B$4,IF(D364&gt;E364,1,0),0)</f>
        <v>1</v>
      </c>
      <c r="G364">
        <f t="shared" si="22"/>
        <v>1</v>
      </c>
      <c r="H364">
        <f t="shared" si="20"/>
        <v>1.3224160345649549E-2</v>
      </c>
      <c r="I364">
        <f>IF(A364&gt;Inputs!$B$4,G364*Backtest!H364,0)</f>
        <v>1.3224160345649549E-2</v>
      </c>
      <c r="J364">
        <f t="shared" si="23"/>
        <v>1.2069478321261451</v>
      </c>
      <c r="K364">
        <f t="shared" si="21"/>
        <v>0</v>
      </c>
      <c r="L364">
        <f>(Inputs!$B$6*Backtest!J364)-(Backtest!K364*Inputs!$B$5)</f>
        <v>12069.478321261451</v>
      </c>
      <c r="M364">
        <f>IF(A364&gt;Inputs!$B$4,M363*(1+H363),Inputs!$B$6)</f>
        <v>12897.594551230877</v>
      </c>
      <c r="N364">
        <f>MAX($L$2:L364)</f>
        <v>12557.199060836743</v>
      </c>
    </row>
    <row r="365" spans="1:14" x14ac:dyDescent="0.3">
      <c r="A365">
        <v>364</v>
      </c>
      <c r="B365" s="5">
        <v>45821</v>
      </c>
      <c r="C365">
        <v>473.29464721679688</v>
      </c>
      <c r="D365" s="3">
        <f>IF(A365&gt;=Inputs!$B$3+1,AVERAGE(INDEX(C:C,ROW()-Inputs!$B$3):C364),0)</f>
        <v>474.076904296875</v>
      </c>
      <c r="E365" s="3">
        <f>IF(A365&gt;=Inputs!$B$4+1,AVERAGE(INDEX(C:C,ROW()-Inputs!$B$4):D364),0)</f>
        <v>471.27177683512372</v>
      </c>
      <c r="F365">
        <f>IF(A365&gt;Inputs!$B$4,IF(D365&gt;E365,1,0),0)</f>
        <v>1</v>
      </c>
      <c r="G365">
        <f t="shared" si="22"/>
        <v>1</v>
      </c>
      <c r="H365">
        <f t="shared" si="20"/>
        <v>-8.1650779041189114E-3</v>
      </c>
      <c r="I365">
        <f>IF(A365&gt;Inputs!$B$4,G365*Backtest!H365,0)</f>
        <v>-8.1650779041189114E-3</v>
      </c>
      <c r="J365">
        <f t="shared" si="23"/>
        <v>1.1970930090506278</v>
      </c>
      <c r="K365">
        <f t="shared" si="21"/>
        <v>0</v>
      </c>
      <c r="L365">
        <f>(Inputs!$B$6*Backtest!J365)-(Backtest!K365*Inputs!$B$5)</f>
        <v>11970.930090506277</v>
      </c>
      <c r="M365">
        <f>IF(A365&gt;Inputs!$B$4,M364*(1+H364),Inputs!$B$6)</f>
        <v>13068.154409649531</v>
      </c>
      <c r="N365">
        <f>MAX($L$2:L365)</f>
        <v>12557.199060836743</v>
      </c>
    </row>
    <row r="366" spans="1:14" x14ac:dyDescent="0.3">
      <c r="A366">
        <v>365</v>
      </c>
      <c r="B366" s="5">
        <v>45824</v>
      </c>
      <c r="C366">
        <v>477.46002197265619</v>
      </c>
      <c r="D366" s="3">
        <f>IF(A366&gt;=Inputs!$B$3+1,AVERAGE(INDEX(C:C,ROW()-Inputs!$B$3):C365),0)</f>
        <v>475.2427978515625</v>
      </c>
      <c r="E366" s="3">
        <f>IF(A366&gt;=Inputs!$B$4+1,AVERAGE(INDEX(C:C,ROW()-Inputs!$B$4):D365),0)</f>
        <v>472.63697052001953</v>
      </c>
      <c r="F366">
        <f>IF(A366&gt;Inputs!$B$4,IF(D366&gt;E366,1,0),0)</f>
        <v>1</v>
      </c>
      <c r="G366">
        <f t="shared" si="22"/>
        <v>1</v>
      </c>
      <c r="H366">
        <f t="shared" si="20"/>
        <v>8.8008068131633088E-3</v>
      </c>
      <c r="I366">
        <f>IF(A366&gt;Inputs!$B$4,G366*Backtest!H366,0)</f>
        <v>8.8008068131633088E-3</v>
      </c>
      <c r="J366">
        <f t="shared" si="23"/>
        <v>1.2076283933606706</v>
      </c>
      <c r="K366">
        <f t="shared" si="21"/>
        <v>0</v>
      </c>
      <c r="L366">
        <f>(Inputs!$B$6*Backtest!J366)-(Backtest!K366*Inputs!$B$5)</f>
        <v>12076.283933606706</v>
      </c>
      <c r="M366">
        <f>IF(A366&gt;Inputs!$B$4,M365*(1+H365),Inputs!$B$6)</f>
        <v>12961.451910831687</v>
      </c>
      <c r="N366">
        <f>MAX($L$2:L366)</f>
        <v>12557.199060836743</v>
      </c>
    </row>
    <row r="367" spans="1:14" x14ac:dyDescent="0.3">
      <c r="A367">
        <v>366</v>
      </c>
      <c r="B367" s="5">
        <v>45825</v>
      </c>
      <c r="C367">
        <v>476.36386108398438</v>
      </c>
      <c r="D367" s="3">
        <f>IF(A367&gt;=Inputs!$B$3+1,AVERAGE(INDEX(C:C,ROW()-Inputs!$B$3):C366),0)</f>
        <v>475.37733459472656</v>
      </c>
      <c r="E367" s="3">
        <f>IF(A367&gt;=Inputs!$B$4+1,AVERAGE(INDEX(C:C,ROW()-Inputs!$B$4):D366),0)</f>
        <v>474.56352742513019</v>
      </c>
      <c r="F367">
        <f>IF(A367&gt;Inputs!$B$4,IF(D367&gt;E367,1,0),0)</f>
        <v>1</v>
      </c>
      <c r="G367">
        <f t="shared" si="22"/>
        <v>1</v>
      </c>
      <c r="H367">
        <f t="shared" si="20"/>
        <v>-2.2958171118556692E-3</v>
      </c>
      <c r="I367">
        <f>IF(A367&gt;Inputs!$B$4,G367*Backtest!H367,0)</f>
        <v>-2.2958171118556692E-3</v>
      </c>
      <c r="J367">
        <f t="shared" si="23"/>
        <v>1.2048558994304304</v>
      </c>
      <c r="K367">
        <f t="shared" si="21"/>
        <v>0</v>
      </c>
      <c r="L367">
        <f>(Inputs!$B$6*Backtest!J367)-(Backtest!K367*Inputs!$B$5)</f>
        <v>12048.558994304303</v>
      </c>
      <c r="M367">
        <f>IF(A367&gt;Inputs!$B$4,M366*(1+H366),Inputs!$B$6)</f>
        <v>13075.523145117024</v>
      </c>
      <c r="N367">
        <f>MAX($L$2:L367)</f>
        <v>12557.199060836743</v>
      </c>
    </row>
    <row r="368" spans="1:14" x14ac:dyDescent="0.3">
      <c r="A368">
        <v>367</v>
      </c>
      <c r="B368" s="5">
        <v>45826</v>
      </c>
      <c r="C368">
        <v>478.55612182617188</v>
      </c>
      <c r="D368" s="3">
        <f>IF(A368&gt;=Inputs!$B$3+1,AVERAGE(INDEX(C:C,ROW()-Inputs!$B$3):C367),0)</f>
        <v>476.91194152832031</v>
      </c>
      <c r="E368" s="3">
        <f>IF(A368&gt;=Inputs!$B$4+1,AVERAGE(INDEX(C:C,ROW()-Inputs!$B$4):D367),0)</f>
        <v>475.30259450276691</v>
      </c>
      <c r="F368">
        <f>IF(A368&gt;Inputs!$B$4,IF(D368&gt;E368,1,0),0)</f>
        <v>1</v>
      </c>
      <c r="G368">
        <f t="shared" si="22"/>
        <v>1</v>
      </c>
      <c r="H368">
        <f t="shared" si="20"/>
        <v>4.6020719061243831E-3</v>
      </c>
      <c r="I368">
        <f>IF(A368&gt;Inputs!$B$4,G368*Backtest!H368,0)</f>
        <v>4.6020719061243831E-3</v>
      </c>
      <c r="J368">
        <f t="shared" si="23"/>
        <v>1.2104007329161273</v>
      </c>
      <c r="K368">
        <f t="shared" si="21"/>
        <v>0</v>
      </c>
      <c r="L368">
        <f>(Inputs!$B$6*Backtest!J368)-(Backtest!K368*Inputs!$B$5)</f>
        <v>12104.007329161273</v>
      </c>
      <c r="M368">
        <f>IF(A368&gt;Inputs!$B$4,M367*(1+H367),Inputs!$B$6)</f>
        <v>13045.504135334</v>
      </c>
      <c r="N368">
        <f>MAX($L$2:L368)</f>
        <v>12557.199060836743</v>
      </c>
    </row>
    <row r="369" spans="1:14" x14ac:dyDescent="0.3">
      <c r="A369">
        <v>368</v>
      </c>
      <c r="B369" s="5">
        <v>45828</v>
      </c>
      <c r="C369">
        <v>475.72610473632813</v>
      </c>
      <c r="D369" s="3">
        <f>IF(A369&gt;=Inputs!$B$3+1,AVERAGE(INDEX(C:C,ROW()-Inputs!$B$3):C368),0)</f>
        <v>477.45999145507813</v>
      </c>
      <c r="E369" s="3">
        <f>IF(A369&gt;=Inputs!$B$4+1,AVERAGE(INDEX(C:C,ROW()-Inputs!$B$4):D368),0)</f>
        <v>476.65201314290363</v>
      </c>
      <c r="F369">
        <f>IF(A369&gt;Inputs!$B$4,IF(D369&gt;E369,1,0),0)</f>
        <v>1</v>
      </c>
      <c r="G369">
        <f t="shared" si="22"/>
        <v>1</v>
      </c>
      <c r="H369">
        <f t="shared" si="20"/>
        <v>-5.9136576898115578E-3</v>
      </c>
      <c r="I369">
        <f>IF(A369&gt;Inputs!$B$4,G369*Backtest!H369,0)</f>
        <v>-5.9136576898115578E-3</v>
      </c>
      <c r="J369">
        <f t="shared" si="23"/>
        <v>1.2032428373141644</v>
      </c>
      <c r="K369">
        <f t="shared" si="21"/>
        <v>0</v>
      </c>
      <c r="L369">
        <f>(Inputs!$B$6*Backtest!J369)-(Backtest!K369*Inputs!$B$5)</f>
        <v>12032.428373141644</v>
      </c>
      <c r="M369">
        <f>IF(A369&gt;Inputs!$B$4,M368*(1+H368),Inputs!$B$6)</f>
        <v>13105.540483416451</v>
      </c>
      <c r="N369">
        <f>MAX($L$2:L369)</f>
        <v>12557.199060836743</v>
      </c>
    </row>
    <row r="370" spans="1:14" x14ac:dyDescent="0.3">
      <c r="A370">
        <v>369</v>
      </c>
      <c r="B370" s="5">
        <v>45831</v>
      </c>
      <c r="C370">
        <v>484.29592895507813</v>
      </c>
      <c r="D370" s="3">
        <f>IF(A370&gt;=Inputs!$B$3+1,AVERAGE(INDEX(C:C,ROW()-Inputs!$B$3):C369),0)</f>
        <v>477.14111328125</v>
      </c>
      <c r="E370" s="3">
        <f>IF(A370&gt;=Inputs!$B$4+1,AVERAGE(INDEX(C:C,ROW()-Inputs!$B$4):D369),0)</f>
        <v>476.73255920410156</v>
      </c>
      <c r="F370">
        <f>IF(A370&gt;Inputs!$B$4,IF(D370&gt;E370,1,0),0)</f>
        <v>1</v>
      </c>
      <c r="G370">
        <f t="shared" si="22"/>
        <v>1</v>
      </c>
      <c r="H370">
        <f t="shared" si="20"/>
        <v>1.8014197945895427E-2</v>
      </c>
      <c r="I370">
        <f>IF(A370&gt;Inputs!$B$4,G370*Backtest!H370,0)</f>
        <v>1.8014197945895427E-2</v>
      </c>
      <c r="J370">
        <f t="shared" si="23"/>
        <v>1.2249182919625226</v>
      </c>
      <c r="K370">
        <f t="shared" si="21"/>
        <v>0</v>
      </c>
      <c r="L370">
        <f>(Inputs!$B$6*Backtest!J370)-(Backtest!K370*Inputs!$B$5)</f>
        <v>12249.182919625226</v>
      </c>
      <c r="M370">
        <f>IF(A370&gt;Inputs!$B$4,M369*(1+H369),Inputs!$B$6)</f>
        <v>13028.038803157559</v>
      </c>
      <c r="N370">
        <f>MAX($L$2:L370)</f>
        <v>12557.199060836743</v>
      </c>
    </row>
    <row r="371" spans="1:14" x14ac:dyDescent="0.3">
      <c r="A371">
        <v>370</v>
      </c>
      <c r="B371" s="5">
        <v>45832</v>
      </c>
      <c r="C371">
        <v>488.39151000976563</v>
      </c>
      <c r="D371" s="3">
        <f>IF(A371&gt;=Inputs!$B$3+1,AVERAGE(INDEX(C:C,ROW()-Inputs!$B$3):C370),0)</f>
        <v>480.01101684570313</v>
      </c>
      <c r="E371" s="3">
        <f>IF(A371&gt;=Inputs!$B$4+1,AVERAGE(INDEX(C:C,ROW()-Inputs!$B$4):D370),0)</f>
        <v>478.34853363037109</v>
      </c>
      <c r="F371">
        <f>IF(A371&gt;Inputs!$B$4,IF(D371&gt;E371,1,0),0)</f>
        <v>1</v>
      </c>
      <c r="G371">
        <f t="shared" si="22"/>
        <v>1</v>
      </c>
      <c r="H371">
        <f t="shared" si="20"/>
        <v>8.4567736580485331E-3</v>
      </c>
      <c r="I371">
        <f>IF(A371&gt;Inputs!$B$4,G371*Backtest!H371,0)</f>
        <v>8.4567736580485331E-3</v>
      </c>
      <c r="J371">
        <f t="shared" si="23"/>
        <v>1.2352771487072529</v>
      </c>
      <c r="K371">
        <f t="shared" si="21"/>
        <v>0</v>
      </c>
      <c r="L371">
        <f>(Inputs!$B$6*Backtest!J371)-(Backtest!K371*Inputs!$B$5)</f>
        <v>12352.771487072529</v>
      </c>
      <c r="M371">
        <f>IF(A371&gt;Inputs!$B$4,M370*(1+H370),Inputs!$B$6)</f>
        <v>13262.728473004445</v>
      </c>
      <c r="N371">
        <f>MAX($L$2:L371)</f>
        <v>12557.199060836743</v>
      </c>
    </row>
    <row r="372" spans="1:14" x14ac:dyDescent="0.3">
      <c r="A372">
        <v>371</v>
      </c>
      <c r="B372" s="5">
        <v>45833</v>
      </c>
      <c r="C372">
        <v>490.5439453125</v>
      </c>
      <c r="D372" s="3">
        <f>IF(A372&gt;=Inputs!$B$3+1,AVERAGE(INDEX(C:C,ROW()-Inputs!$B$3):C371),0)</f>
        <v>486.34371948242188</v>
      </c>
      <c r="E372" s="3">
        <f>IF(A372&gt;=Inputs!$B$4+1,AVERAGE(INDEX(C:C,ROW()-Inputs!$B$4):D371),0)</f>
        <v>480.5042775472005</v>
      </c>
      <c r="F372">
        <f>IF(A372&gt;Inputs!$B$4,IF(D372&gt;E372,1,0),0)</f>
        <v>1</v>
      </c>
      <c r="G372">
        <f t="shared" si="22"/>
        <v>1</v>
      </c>
      <c r="H372">
        <f t="shared" si="20"/>
        <v>4.407192300888596E-3</v>
      </c>
      <c r="I372">
        <f>IF(A372&gt;Inputs!$B$4,G372*Backtest!H372,0)</f>
        <v>4.407192300888596E-3</v>
      </c>
      <c r="J372">
        <f t="shared" si="23"/>
        <v>1.2407212526464992</v>
      </c>
      <c r="K372">
        <f t="shared" si="21"/>
        <v>0</v>
      </c>
      <c r="L372">
        <f>(Inputs!$B$6*Backtest!J372)-(Backtest!K372*Inputs!$B$5)</f>
        <v>12407.212526464993</v>
      </c>
      <c r="M372">
        <f>IF(A372&gt;Inputs!$B$4,M371*(1+H371),Inputs!$B$6)</f>
        <v>13374.888365788798</v>
      </c>
      <c r="N372">
        <f>MAX($L$2:L372)</f>
        <v>12557.199060836743</v>
      </c>
    </row>
    <row r="373" spans="1:14" x14ac:dyDescent="0.3">
      <c r="A373">
        <v>372</v>
      </c>
      <c r="B373" s="5">
        <v>45834</v>
      </c>
      <c r="C373">
        <v>495.705810546875</v>
      </c>
      <c r="D373" s="3">
        <f>IF(A373&gt;=Inputs!$B$3+1,AVERAGE(INDEX(C:C,ROW()-Inputs!$B$3):C372),0)</f>
        <v>489.46772766113281</v>
      </c>
      <c r="E373" s="3">
        <f>IF(A373&gt;=Inputs!$B$4+1,AVERAGE(INDEX(C:C,ROW()-Inputs!$B$4):D372),0)</f>
        <v>484.45453898111981</v>
      </c>
      <c r="F373">
        <f>IF(A373&gt;Inputs!$B$4,IF(D373&gt;E373,1,0),0)</f>
        <v>1</v>
      </c>
      <c r="G373">
        <f t="shared" si="22"/>
        <v>1</v>
      </c>
      <c r="H373">
        <f t="shared" si="20"/>
        <v>1.0522737633804846E-2</v>
      </c>
      <c r="I373">
        <f>IF(A373&gt;Inputs!$B$4,G373*Backtest!H373,0)</f>
        <v>1.0522737633804846E-2</v>
      </c>
      <c r="J373">
        <f t="shared" si="23"/>
        <v>1.253777036864784</v>
      </c>
      <c r="K373">
        <f t="shared" si="21"/>
        <v>0</v>
      </c>
      <c r="L373">
        <f>(Inputs!$B$6*Backtest!J373)-(Backtest!K373*Inputs!$B$5)</f>
        <v>12537.77036864784</v>
      </c>
      <c r="M373">
        <f>IF(A373&gt;Inputs!$B$4,M372*(1+H372),Inputs!$B$6)</f>
        <v>13433.834070819747</v>
      </c>
      <c r="N373">
        <f>MAX($L$2:L373)</f>
        <v>12557.199060836743</v>
      </c>
    </row>
    <row r="374" spans="1:14" x14ac:dyDescent="0.3">
      <c r="A374">
        <v>373</v>
      </c>
      <c r="B374" s="5">
        <v>45835</v>
      </c>
      <c r="C374">
        <v>494.20111083984381</v>
      </c>
      <c r="D374" s="3">
        <f>IF(A374&gt;=Inputs!$B$3+1,AVERAGE(INDEX(C:C,ROW()-Inputs!$B$3):C373),0)</f>
        <v>493.1248779296875</v>
      </c>
      <c r="E374" s="3">
        <f>IF(A374&gt;=Inputs!$B$4+1,AVERAGE(INDEX(C:C,ROW()-Inputs!$B$4):D373),0)</f>
        <v>488.41062164306641</v>
      </c>
      <c r="F374">
        <f>IF(A374&gt;Inputs!$B$4,IF(D374&gt;E374,1,0),0)</f>
        <v>1</v>
      </c>
      <c r="G374">
        <f t="shared" si="22"/>
        <v>1</v>
      </c>
      <c r="H374">
        <f t="shared" si="20"/>
        <v>-3.035469173482519E-3</v>
      </c>
      <c r="I374">
        <f>IF(A374&gt;Inputs!$B$4,G374*Backtest!H374,0)</f>
        <v>-3.035469173482519E-3</v>
      </c>
      <c r="J374">
        <f t="shared" si="23"/>
        <v>1.2499712353189607</v>
      </c>
      <c r="K374">
        <f t="shared" si="21"/>
        <v>0</v>
      </c>
      <c r="L374">
        <f>(Inputs!$B$6*Backtest!J374)-(Backtest!K374*Inputs!$B$5)</f>
        <v>12499.712353189607</v>
      </c>
      <c r="M374">
        <f>IF(A374&gt;Inputs!$B$4,M373*(1+H373),Inputs!$B$6)</f>
        <v>13575.194782163051</v>
      </c>
      <c r="N374">
        <f>MAX($L$2:L374)</f>
        <v>12557.199060836743</v>
      </c>
    </row>
    <row r="375" spans="1:14" x14ac:dyDescent="0.3">
      <c r="A375">
        <v>374</v>
      </c>
      <c r="B375" s="5">
        <v>45838</v>
      </c>
      <c r="C375">
        <v>495.66595458984381</v>
      </c>
      <c r="D375" s="3">
        <f>IF(A375&gt;=Inputs!$B$3+1,AVERAGE(INDEX(C:C,ROW()-Inputs!$B$3):C374),0)</f>
        <v>494.95346069335938</v>
      </c>
      <c r="E375" s="3">
        <f>IF(A375&gt;=Inputs!$B$4+1,AVERAGE(INDEX(C:C,ROW()-Inputs!$B$4):D374),0)</f>
        <v>491.56453196207684</v>
      </c>
      <c r="F375">
        <f>IF(A375&gt;Inputs!$B$4,IF(D375&gt;E375,1,0),0)</f>
        <v>1</v>
      </c>
      <c r="G375">
        <f t="shared" si="22"/>
        <v>1</v>
      </c>
      <c r="H375">
        <f t="shared" si="20"/>
        <v>2.9640640578703081E-3</v>
      </c>
      <c r="I375">
        <f>IF(A375&gt;Inputs!$B$4,G375*Backtest!H375,0)</f>
        <v>2.9640640578703081E-3</v>
      </c>
      <c r="J375">
        <f t="shared" si="23"/>
        <v>1.2536762301309414</v>
      </c>
      <c r="K375">
        <f t="shared" si="21"/>
        <v>0</v>
      </c>
      <c r="L375">
        <f>(Inputs!$B$6*Backtest!J375)-(Backtest!K375*Inputs!$B$5)</f>
        <v>12536.762301309414</v>
      </c>
      <c r="M375">
        <f>IF(A375&gt;Inputs!$B$4,M374*(1+H374),Inputs!$B$6)</f>
        <v>13533.987696877773</v>
      </c>
      <c r="N375">
        <f>MAX($L$2:L375)</f>
        <v>12557.199060836743</v>
      </c>
    </row>
    <row r="376" spans="1:14" x14ac:dyDescent="0.3">
      <c r="A376">
        <v>375</v>
      </c>
      <c r="B376" s="5">
        <v>45839</v>
      </c>
      <c r="C376">
        <v>490.32473754882813</v>
      </c>
      <c r="D376" s="3">
        <f>IF(A376&gt;=Inputs!$B$3+1,AVERAGE(INDEX(C:C,ROW()-Inputs!$B$3):C375),0)</f>
        <v>494.93353271484381</v>
      </c>
      <c r="E376" s="3">
        <f>IF(A376&gt;=Inputs!$B$4+1,AVERAGE(INDEX(C:C,ROW()-Inputs!$B$4):D375),0)</f>
        <v>493.85315704345703</v>
      </c>
      <c r="F376">
        <f>IF(A376&gt;Inputs!$B$4,IF(D376&gt;E376,1,0),0)</f>
        <v>1</v>
      </c>
      <c r="G376">
        <f t="shared" si="22"/>
        <v>1</v>
      </c>
      <c r="H376">
        <f t="shared" si="20"/>
        <v>-1.0775840042182128E-2</v>
      </c>
      <c r="I376">
        <f>IF(A376&gt;Inputs!$B$4,G376*Backtest!H376,0)</f>
        <v>-1.0775840042182128E-2</v>
      </c>
      <c r="J376">
        <f t="shared" si="23"/>
        <v>1.2401668156103645</v>
      </c>
      <c r="K376">
        <f t="shared" si="21"/>
        <v>0</v>
      </c>
      <c r="L376">
        <f>(Inputs!$B$6*Backtest!J376)-(Backtest!K376*Inputs!$B$5)</f>
        <v>12401.668156103644</v>
      </c>
      <c r="M376">
        <f>IF(A376&gt;Inputs!$B$4,M375*(1+H375),Inputs!$B$6)</f>
        <v>13574.103303369748</v>
      </c>
      <c r="N376">
        <f>MAX($L$2:L376)</f>
        <v>12557.199060836743</v>
      </c>
    </row>
    <row r="377" spans="1:14" x14ac:dyDescent="0.3">
      <c r="A377">
        <v>376</v>
      </c>
      <c r="B377" s="5">
        <v>45840</v>
      </c>
      <c r="C377">
        <v>489.36810302734381</v>
      </c>
      <c r="D377" s="3">
        <f>IF(A377&gt;=Inputs!$B$3+1,AVERAGE(INDEX(C:C,ROW()-Inputs!$B$3):C376),0)</f>
        <v>492.99534606933594</v>
      </c>
      <c r="E377" s="3">
        <f>IF(A377&gt;=Inputs!$B$4+1,AVERAGE(INDEX(C:C,ROW()-Inputs!$B$4):D376),0)</f>
        <v>493.86727905273438</v>
      </c>
      <c r="F377">
        <f>IF(A377&gt;Inputs!$B$4,IF(D377&gt;E377,1,0),0)</f>
        <v>0</v>
      </c>
      <c r="G377">
        <f t="shared" si="22"/>
        <v>1</v>
      </c>
      <c r="H377">
        <f t="shared" si="20"/>
        <v>-1.9510223495282641E-3</v>
      </c>
      <c r="I377">
        <f>IF(A377&gt;Inputs!$B$4,G377*Backtest!H377,0)</f>
        <v>-1.9510223495282641E-3</v>
      </c>
      <c r="J377">
        <f t="shared" si="23"/>
        <v>1.2377472224359654</v>
      </c>
      <c r="K377">
        <f t="shared" si="21"/>
        <v>0</v>
      </c>
      <c r="L377">
        <f>(Inputs!$B$6*Backtest!J377)-(Backtest!K377*Inputs!$B$5)</f>
        <v>12377.472224359653</v>
      </c>
      <c r="M377">
        <f>IF(A377&gt;Inputs!$B$4,M376*(1+H376),Inputs!$B$6)</f>
        <v>13427.83093745658</v>
      </c>
      <c r="N377">
        <f>MAX($L$2:L377)</f>
        <v>12557.199060836743</v>
      </c>
    </row>
    <row r="378" spans="1:14" x14ac:dyDescent="0.3">
      <c r="A378">
        <v>377</v>
      </c>
      <c r="B378" s="5">
        <v>45841</v>
      </c>
      <c r="C378">
        <v>497.0909423828125</v>
      </c>
      <c r="D378" s="3">
        <f>IF(A378&gt;=Inputs!$B$3+1,AVERAGE(INDEX(C:C,ROW()-Inputs!$B$3):C377),0)</f>
        <v>489.84642028808594</v>
      </c>
      <c r="E378" s="3">
        <f>IF(A378&gt;=Inputs!$B$4+1,AVERAGE(INDEX(C:C,ROW()-Inputs!$B$4):D377),0)</f>
        <v>493.0401891072591</v>
      </c>
      <c r="F378">
        <f>IF(A378&gt;Inputs!$B$4,IF(D378&gt;E378,1,0),0)</f>
        <v>0</v>
      </c>
      <c r="G378">
        <f t="shared" si="22"/>
        <v>0</v>
      </c>
      <c r="H378">
        <f t="shared" si="20"/>
        <v>1.5781247914797625E-2</v>
      </c>
      <c r="I378">
        <f>IF(A378&gt;Inputs!$B$4,G378*Backtest!H378,0)</f>
        <v>0</v>
      </c>
      <c r="J378">
        <f t="shared" si="23"/>
        <v>1.2377472224359654</v>
      </c>
      <c r="K378">
        <f t="shared" si="21"/>
        <v>1</v>
      </c>
      <c r="L378">
        <f>(Inputs!$B$6*Backtest!J378)-(Backtest!K378*Inputs!$B$5)</f>
        <v>12377.467224359654</v>
      </c>
      <c r="M378">
        <f>IF(A378&gt;Inputs!$B$4,M377*(1+H377),Inputs!$B$6)</f>
        <v>13401.632939191915</v>
      </c>
      <c r="N378">
        <f>MAX($L$2:L378)</f>
        <v>12557.199060836743</v>
      </c>
    </row>
    <row r="379" spans="1:14" x14ac:dyDescent="0.3">
      <c r="A379">
        <v>378</v>
      </c>
      <c r="B379" s="5">
        <v>45845</v>
      </c>
      <c r="C379">
        <v>495.974853515625</v>
      </c>
      <c r="D379" s="3">
        <f>IF(A379&gt;=Inputs!$B$3+1,AVERAGE(INDEX(C:C,ROW()-Inputs!$B$3):C378),0)</f>
        <v>493.22952270507813</v>
      </c>
      <c r="E379" s="3">
        <f>IF(A379&gt;=Inputs!$B$4+1,AVERAGE(INDEX(C:C,ROW()-Inputs!$B$4):D378),0)</f>
        <v>492.426513671875</v>
      </c>
      <c r="F379">
        <f>IF(A379&gt;Inputs!$B$4,IF(D379&gt;E379,1,0),0)</f>
        <v>1</v>
      </c>
      <c r="G379">
        <f t="shared" si="22"/>
        <v>0</v>
      </c>
      <c r="H379">
        <f t="shared" si="20"/>
        <v>-2.2452408041021554E-3</v>
      </c>
      <c r="I379">
        <f>IF(A379&gt;Inputs!$B$4,G379*Backtest!H379,0)</f>
        <v>0</v>
      </c>
      <c r="J379">
        <f t="shared" si="23"/>
        <v>1.2377472224359654</v>
      </c>
      <c r="K379">
        <f t="shared" si="21"/>
        <v>0</v>
      </c>
      <c r="L379">
        <f>(Inputs!$B$6*Backtest!J379)-(Backtest!K379*Inputs!$B$5)</f>
        <v>12377.472224359653</v>
      </c>
      <c r="M379">
        <f>IF(A379&gt;Inputs!$B$4,M378*(1+H378),Inputs!$B$6)</f>
        <v>13613.12743106842</v>
      </c>
      <c r="N379">
        <f>MAX($L$2:L379)</f>
        <v>12557.199060836743</v>
      </c>
    </row>
    <row r="380" spans="1:14" x14ac:dyDescent="0.3">
      <c r="A380">
        <v>379</v>
      </c>
      <c r="B380" s="5">
        <v>45846</v>
      </c>
      <c r="C380">
        <v>494.87869262695313</v>
      </c>
      <c r="D380" s="3">
        <f>IF(A380&gt;=Inputs!$B$3+1,AVERAGE(INDEX(C:C,ROW()-Inputs!$B$3):C379),0)</f>
        <v>496.53289794921875</v>
      </c>
      <c r="E380" s="3">
        <f>IF(A380&gt;=Inputs!$B$4+1,AVERAGE(INDEX(C:C,ROW()-Inputs!$B$4):D379),0)</f>
        <v>493.08419799804688</v>
      </c>
      <c r="F380">
        <f>IF(A380&gt;Inputs!$B$4,IF(D380&gt;E380,1,0),0)</f>
        <v>1</v>
      </c>
      <c r="G380">
        <f t="shared" si="22"/>
        <v>1</v>
      </c>
      <c r="H380">
        <f t="shared" si="20"/>
        <v>-2.2101138412601307E-3</v>
      </c>
      <c r="I380">
        <f>IF(A380&gt;Inputs!$B$4,G380*Backtest!H380,0)</f>
        <v>-2.2101138412601307E-3</v>
      </c>
      <c r="J380">
        <f t="shared" si="23"/>
        <v>1.2350116601676784</v>
      </c>
      <c r="K380">
        <f t="shared" si="21"/>
        <v>1</v>
      </c>
      <c r="L380">
        <f>(Inputs!$B$6*Backtest!J380)-(Backtest!K380*Inputs!$B$5)</f>
        <v>12350.111601676785</v>
      </c>
      <c r="M380">
        <f>IF(A380&gt;Inputs!$B$4,M379*(1+H379),Inputs!$B$6)</f>
        <v>13582.562681888743</v>
      </c>
      <c r="N380">
        <f>MAX($L$2:L380)</f>
        <v>12557.199060836743</v>
      </c>
    </row>
    <row r="381" spans="1:14" x14ac:dyDescent="0.3">
      <c r="A381">
        <v>380</v>
      </c>
      <c r="B381" s="5">
        <v>45847</v>
      </c>
      <c r="C381">
        <v>501.74456787109381</v>
      </c>
      <c r="D381" s="3">
        <f>IF(A381&gt;=Inputs!$B$3+1,AVERAGE(INDEX(C:C,ROW()-Inputs!$B$3):C380),0)</f>
        <v>495.42677307128906</v>
      </c>
      <c r="E381" s="3">
        <f>IF(A381&gt;=Inputs!$B$4+1,AVERAGE(INDEX(C:C,ROW()-Inputs!$B$4):D380),0)</f>
        <v>494.59222157796222</v>
      </c>
      <c r="F381">
        <f>IF(A381&gt;Inputs!$B$4,IF(D381&gt;E381,1,0),0)</f>
        <v>1</v>
      </c>
      <c r="G381">
        <f t="shared" si="22"/>
        <v>1</v>
      </c>
      <c r="H381">
        <f t="shared" si="20"/>
        <v>1.3873855040504424E-2</v>
      </c>
      <c r="I381">
        <f>IF(A381&gt;Inputs!$B$4,G381*Backtest!H381,0)</f>
        <v>1.3873855040504424E-2</v>
      </c>
      <c r="J381">
        <f t="shared" si="23"/>
        <v>1.2521460329141774</v>
      </c>
      <c r="K381">
        <f t="shared" si="21"/>
        <v>0</v>
      </c>
      <c r="L381">
        <f>(Inputs!$B$6*Backtest!J381)-(Backtest!K381*Inputs!$B$5)</f>
        <v>12521.460329141773</v>
      </c>
      <c r="M381">
        <f>IF(A381&gt;Inputs!$B$4,M380*(1+H380),Inputs!$B$6)</f>
        <v>13552.543672105718</v>
      </c>
      <c r="N381">
        <f>MAX($L$2:L381)</f>
        <v>12557.199060836743</v>
      </c>
    </row>
    <row r="382" spans="1:14" x14ac:dyDescent="0.3">
      <c r="A382">
        <v>381</v>
      </c>
      <c r="B382" s="5">
        <v>45848</v>
      </c>
      <c r="C382">
        <v>499.7216796875</v>
      </c>
      <c r="D382" s="3">
        <f>IF(A382&gt;=Inputs!$B$3+1,AVERAGE(INDEX(C:C,ROW()-Inputs!$B$3):C381),0)</f>
        <v>498.31163024902344</v>
      </c>
      <c r="E382" s="3">
        <f>IF(A382&gt;=Inputs!$B$4+1,AVERAGE(INDEX(C:C,ROW()-Inputs!$B$4):D381),0)</f>
        <v>496.29788462320965</v>
      </c>
      <c r="F382">
        <f>IF(A382&gt;Inputs!$B$4,IF(D382&gt;E382,1,0),0)</f>
        <v>1</v>
      </c>
      <c r="G382">
        <f t="shared" si="22"/>
        <v>1</v>
      </c>
      <c r="H382">
        <f t="shared" si="20"/>
        <v>-4.0317091865627042E-3</v>
      </c>
      <c r="I382">
        <f>IF(A382&gt;Inputs!$B$4,G382*Backtest!H382,0)</f>
        <v>-4.0317091865627042E-3</v>
      </c>
      <c r="J382">
        <f t="shared" si="23"/>
        <v>1.2470977442503592</v>
      </c>
      <c r="K382">
        <f t="shared" si="21"/>
        <v>0</v>
      </c>
      <c r="L382">
        <f>(Inputs!$B$6*Backtest!J382)-(Backtest!K382*Inputs!$B$5)</f>
        <v>12470.977442503592</v>
      </c>
      <c r="M382">
        <f>IF(A382&gt;Inputs!$B$4,M381*(1+H381),Inputs!$B$6)</f>
        <v>13740.569698442618</v>
      </c>
      <c r="N382">
        <f>MAX($L$2:L382)</f>
        <v>12557.199060836743</v>
      </c>
    </row>
    <row r="383" spans="1:14" x14ac:dyDescent="0.3">
      <c r="A383">
        <v>382</v>
      </c>
      <c r="B383" s="5">
        <v>45849</v>
      </c>
      <c r="C383">
        <v>501.55523681640619</v>
      </c>
      <c r="D383" s="3">
        <f>IF(A383&gt;=Inputs!$B$3+1,AVERAGE(INDEX(C:C,ROW()-Inputs!$B$3):C382),0)</f>
        <v>500.73312377929688</v>
      </c>
      <c r="E383" s="3">
        <f>IF(A383&gt;=Inputs!$B$4+1,AVERAGE(INDEX(C:C,ROW()-Inputs!$B$4):D382),0)</f>
        <v>497.76937357584637</v>
      </c>
      <c r="F383">
        <f>IF(A383&gt;Inputs!$B$4,IF(D383&gt;E383,1,0),0)</f>
        <v>1</v>
      </c>
      <c r="G383">
        <f t="shared" si="22"/>
        <v>1</v>
      </c>
      <c r="H383">
        <f t="shared" si="20"/>
        <v>3.6691566594684311E-3</v>
      </c>
      <c r="I383">
        <f>IF(A383&gt;Inputs!$B$4,G383*Backtest!H383,0)</f>
        <v>3.6691566594684311E-3</v>
      </c>
      <c r="J383">
        <f t="shared" si="23"/>
        <v>1.2516735412436835</v>
      </c>
      <c r="K383">
        <f t="shared" si="21"/>
        <v>0</v>
      </c>
      <c r="L383">
        <f>(Inputs!$B$6*Backtest!J383)-(Backtest!K383*Inputs!$B$5)</f>
        <v>12516.735412436834</v>
      </c>
      <c r="M383">
        <f>IF(A383&gt;Inputs!$B$4,M382*(1+H382),Inputs!$B$6)</f>
        <v>13685.171717360801</v>
      </c>
      <c r="N383">
        <f>MAX($L$2:L383)</f>
        <v>12557.199060836743</v>
      </c>
    </row>
    <row r="384" spans="1:14" x14ac:dyDescent="0.3">
      <c r="A384">
        <v>383</v>
      </c>
      <c r="B384" s="5">
        <v>45852</v>
      </c>
      <c r="C384">
        <v>501.25625610351563</v>
      </c>
      <c r="D384" s="3">
        <f>IF(A384&gt;=Inputs!$B$3+1,AVERAGE(INDEX(C:C,ROW()-Inputs!$B$3):C383),0)</f>
        <v>500.63845825195313</v>
      </c>
      <c r="E384" s="3">
        <f>IF(A384&gt;=Inputs!$B$4+1,AVERAGE(INDEX(C:C,ROW()-Inputs!$B$4):D383),0)</f>
        <v>499.58216857910156</v>
      </c>
      <c r="F384">
        <f>IF(A384&gt;Inputs!$B$4,IF(D384&gt;E384,1,0),0)</f>
        <v>1</v>
      </c>
      <c r="G384">
        <f t="shared" si="22"/>
        <v>1</v>
      </c>
      <c r="H384">
        <f t="shared" si="20"/>
        <v>-5.9610724989800357E-4</v>
      </c>
      <c r="I384">
        <f>IF(A384&gt;Inputs!$B$4,G384*Backtest!H384,0)</f>
        <v>-5.9610724989800357E-4</v>
      </c>
      <c r="J384">
        <f t="shared" si="23"/>
        <v>1.2509274095712426</v>
      </c>
      <c r="K384">
        <f t="shared" si="21"/>
        <v>0</v>
      </c>
      <c r="L384">
        <f>(Inputs!$B$6*Backtest!J384)-(Backtest!K384*Inputs!$B$5)</f>
        <v>12509.274095712426</v>
      </c>
      <c r="M384">
        <f>IF(A384&gt;Inputs!$B$4,M383*(1+H383),Inputs!$B$6)</f>
        <v>13735.384756303525</v>
      </c>
      <c r="N384">
        <f>MAX($L$2:L384)</f>
        <v>12557.199060836743</v>
      </c>
    </row>
    <row r="385" spans="1:14" x14ac:dyDescent="0.3">
      <c r="A385">
        <v>384</v>
      </c>
      <c r="B385" s="5">
        <v>45853</v>
      </c>
      <c r="C385">
        <v>504.04644775390619</v>
      </c>
      <c r="D385" s="3">
        <f>IF(A385&gt;=Inputs!$B$3+1,AVERAGE(INDEX(C:C,ROW()-Inputs!$B$3):C384),0)</f>
        <v>501.40574645996094</v>
      </c>
      <c r="E385" s="3">
        <f>IF(A385&gt;=Inputs!$B$4+1,AVERAGE(INDEX(C:C,ROW()-Inputs!$B$4):D384),0)</f>
        <v>500.36939748128253</v>
      </c>
      <c r="F385">
        <f>IF(A385&gt;Inputs!$B$4,IF(D385&gt;E385,1,0),0)</f>
        <v>1</v>
      </c>
      <c r="G385">
        <f t="shared" si="22"/>
        <v>1</v>
      </c>
      <c r="H385">
        <f t="shared" si="20"/>
        <v>5.5663976587143615E-3</v>
      </c>
      <c r="I385">
        <f>IF(A385&gt;Inputs!$B$4,G385*Backtest!H385,0)</f>
        <v>5.5663976587143615E-3</v>
      </c>
      <c r="J385">
        <f t="shared" si="23"/>
        <v>1.2578905689751017</v>
      </c>
      <c r="K385">
        <f t="shared" si="21"/>
        <v>0</v>
      </c>
      <c r="L385">
        <f>(Inputs!$B$6*Backtest!J385)-(Backtest!K385*Inputs!$B$5)</f>
        <v>12578.905689751016</v>
      </c>
      <c r="M385">
        <f>IF(A385&gt;Inputs!$B$4,M384*(1+H384),Inputs!$B$6)</f>
        <v>13727.196993870155</v>
      </c>
      <c r="N385">
        <f>MAX($L$2:L385)</f>
        <v>12578.905689751016</v>
      </c>
    </row>
    <row r="386" spans="1:14" x14ac:dyDescent="0.3">
      <c r="A386">
        <v>385</v>
      </c>
      <c r="B386" s="5">
        <v>45854</v>
      </c>
      <c r="C386">
        <v>503.84713745117188</v>
      </c>
      <c r="D386" s="3">
        <f>IF(A386&gt;=Inputs!$B$3+1,AVERAGE(INDEX(C:C,ROW()-Inputs!$B$3):C385),0)</f>
        <v>502.65135192871094</v>
      </c>
      <c r="E386" s="3">
        <f>IF(A386&gt;=Inputs!$B$4+1,AVERAGE(INDEX(C:C,ROW()-Inputs!$B$4):D385),0)</f>
        <v>501.60587819417316</v>
      </c>
      <c r="F386">
        <f>IF(A386&gt;Inputs!$B$4,IF(D386&gt;E386,1,0),0)</f>
        <v>1</v>
      </c>
      <c r="G386">
        <f t="shared" si="22"/>
        <v>1</v>
      </c>
      <c r="H386">
        <f t="shared" si="20"/>
        <v>-3.9542050861085531E-4</v>
      </c>
      <c r="I386">
        <f>IF(A386&gt;Inputs!$B$4,G386*Backtest!H386,0)</f>
        <v>-3.9542050861085531E-4</v>
      </c>
      <c r="J386">
        <f t="shared" si="23"/>
        <v>1.2573931732465407</v>
      </c>
      <c r="K386">
        <f t="shared" si="21"/>
        <v>0</v>
      </c>
      <c r="L386">
        <f>(Inputs!$B$6*Backtest!J386)-(Backtest!K386*Inputs!$B$5)</f>
        <v>12573.931732465406</v>
      </c>
      <c r="M386">
        <f>IF(A386&gt;Inputs!$B$4,M385*(1+H385),Inputs!$B$6)</f>
        <v>13803.608031077545</v>
      </c>
      <c r="N386">
        <f>MAX($L$2:L386)</f>
        <v>12578.905689751016</v>
      </c>
    </row>
    <row r="387" spans="1:14" x14ac:dyDescent="0.3">
      <c r="A387">
        <v>386</v>
      </c>
      <c r="B387" s="5">
        <v>45855</v>
      </c>
      <c r="C387">
        <v>509.90585327148438</v>
      </c>
      <c r="D387" s="3">
        <f>IF(A387&gt;=Inputs!$B$3+1,AVERAGE(INDEX(C:C,ROW()-Inputs!$B$3):C386),0)</f>
        <v>503.94679260253906</v>
      </c>
      <c r="E387" s="3">
        <f>IF(A387&gt;=Inputs!$B$4+1,AVERAGE(INDEX(C:C,ROW()-Inputs!$B$4):D386),0)</f>
        <v>502.30756632486981</v>
      </c>
      <c r="F387">
        <f>IF(A387&gt;Inputs!$B$4,IF(D387&gt;E387,1,0),0)</f>
        <v>1</v>
      </c>
      <c r="G387">
        <f t="shared" si="22"/>
        <v>1</v>
      </c>
      <c r="H387">
        <f t="shared" ref="H387:H450" si="24">(C387/C386)-1</f>
        <v>1.2024908687507718E-2</v>
      </c>
      <c r="I387">
        <f>IF(A387&gt;Inputs!$B$4,G387*Backtest!H387,0)</f>
        <v>1.2024908687507718E-2</v>
      </c>
      <c r="J387">
        <f t="shared" si="23"/>
        <v>1.272513211339126</v>
      </c>
      <c r="K387">
        <f t="shared" ref="K387:K450" si="25">ABS(G387-G386)</f>
        <v>0</v>
      </c>
      <c r="L387">
        <f>(Inputs!$B$6*Backtest!J387)-(Backtest!K387*Inputs!$B$5)</f>
        <v>12725.132113391261</v>
      </c>
      <c r="M387">
        <f>IF(A387&gt;Inputs!$B$4,M386*(1+H386),Inputs!$B$6)</f>
        <v>13798.149801369231</v>
      </c>
      <c r="N387">
        <f>MAX($L$2:L387)</f>
        <v>12725.132113391261</v>
      </c>
    </row>
    <row r="388" spans="1:14" x14ac:dyDescent="0.3">
      <c r="A388">
        <v>387</v>
      </c>
      <c r="B388" s="5">
        <v>45856</v>
      </c>
      <c r="C388">
        <v>508.26162719726563</v>
      </c>
      <c r="D388" s="3">
        <f>IF(A388&gt;=Inputs!$B$3+1,AVERAGE(INDEX(C:C,ROW()-Inputs!$B$3):C387),0)</f>
        <v>506.87649536132813</v>
      </c>
      <c r="E388" s="3">
        <f>IF(A388&gt;=Inputs!$B$4+1,AVERAGE(INDEX(C:C,ROW()-Inputs!$B$4):D387),0)</f>
        <v>504.30055491129559</v>
      </c>
      <c r="F388">
        <f>IF(A388&gt;Inputs!$B$4,IF(D388&gt;E388,1,0),0)</f>
        <v>1</v>
      </c>
      <c r="G388">
        <f t="shared" ref="G388:G451" si="26">F387</f>
        <v>1</v>
      </c>
      <c r="H388">
        <f t="shared" si="24"/>
        <v>-3.2245679543970729E-3</v>
      </c>
      <c r="I388">
        <f>IF(A388&gt;Inputs!$B$4,G388*Backtest!H388,0)</f>
        <v>-3.2245679543970729E-3</v>
      </c>
      <c r="J388">
        <f t="shared" ref="J388:J451" si="27">J387*(1+I388)</f>
        <v>1.268409906016295</v>
      </c>
      <c r="K388">
        <f t="shared" si="25"/>
        <v>0</v>
      </c>
      <c r="L388">
        <f>(Inputs!$B$6*Backtest!J388)-(Backtest!K388*Inputs!$B$5)</f>
        <v>12684.099060162949</v>
      </c>
      <c r="M388">
        <f>IF(A388&gt;Inputs!$B$4,M387*(1+H387),Inputs!$B$6)</f>
        <v>13964.071292787248</v>
      </c>
      <c r="N388">
        <f>MAX($L$2:L388)</f>
        <v>12725.132113391261</v>
      </c>
    </row>
    <row r="389" spans="1:14" x14ac:dyDescent="0.3">
      <c r="A389">
        <v>388</v>
      </c>
      <c r="B389" s="5">
        <v>45859</v>
      </c>
      <c r="C389">
        <v>508.27157592773438</v>
      </c>
      <c r="D389" s="3">
        <f>IF(A389&gt;=Inputs!$B$3+1,AVERAGE(INDEX(C:C,ROW()-Inputs!$B$3):C388),0)</f>
        <v>509.083740234375</v>
      </c>
      <c r="E389" s="3">
        <f>IF(A389&gt;=Inputs!$B$4+1,AVERAGE(INDEX(C:C,ROW()-Inputs!$B$4):D388),0)</f>
        <v>505.91487630208331</v>
      </c>
      <c r="F389">
        <f>IF(A389&gt;Inputs!$B$4,IF(D389&gt;E389,1,0),0)</f>
        <v>1</v>
      </c>
      <c r="G389">
        <f t="shared" si="26"/>
        <v>1</v>
      </c>
      <c r="H389">
        <f t="shared" si="24"/>
        <v>1.9574034191061074E-5</v>
      </c>
      <c r="I389">
        <f>IF(A389&gt;Inputs!$B$4,G389*Backtest!H389,0)</f>
        <v>1.9574034191061074E-5</v>
      </c>
      <c r="J389">
        <f t="shared" si="27"/>
        <v>1.2684347339151636</v>
      </c>
      <c r="K389">
        <f t="shared" si="25"/>
        <v>0</v>
      </c>
      <c r="L389">
        <f>(Inputs!$B$6*Backtest!J389)-(Backtest!K389*Inputs!$B$5)</f>
        <v>12684.347339151636</v>
      </c>
      <c r="M389">
        <f>IF(A389&gt;Inputs!$B$4,M388*(1+H388),Inputs!$B$6)</f>
        <v>13919.04319598361</v>
      </c>
      <c r="N389">
        <f>MAX($L$2:L389)</f>
        <v>12725.132113391261</v>
      </c>
    </row>
    <row r="390" spans="1:14" x14ac:dyDescent="0.3">
      <c r="A390">
        <v>389</v>
      </c>
      <c r="B390" s="5">
        <v>45860</v>
      </c>
      <c r="C390">
        <v>503.49838256835938</v>
      </c>
      <c r="D390" s="3">
        <f>IF(A390&gt;=Inputs!$B$3+1,AVERAGE(INDEX(C:C,ROW()-Inputs!$B$3):C389),0)</f>
        <v>508.2666015625</v>
      </c>
      <c r="E390" s="3">
        <f>IF(A390&gt;=Inputs!$B$4+1,AVERAGE(INDEX(C:C,ROW()-Inputs!$B$4):D389),0)</f>
        <v>507.72434743245441</v>
      </c>
      <c r="F390">
        <f>IF(A390&gt;Inputs!$B$4,IF(D390&gt;E390,1,0),0)</f>
        <v>1</v>
      </c>
      <c r="G390">
        <f t="shared" si="26"/>
        <v>1</v>
      </c>
      <c r="H390">
        <f t="shared" si="24"/>
        <v>-9.3910294917881609E-3</v>
      </c>
      <c r="I390">
        <f>IF(A390&gt;Inputs!$B$4,G390*Backtest!H390,0)</f>
        <v>-9.3910294917881609E-3</v>
      </c>
      <c r="J390">
        <f t="shared" si="27"/>
        <v>1.2565228259205579</v>
      </c>
      <c r="K390">
        <f t="shared" si="25"/>
        <v>0</v>
      </c>
      <c r="L390">
        <f>(Inputs!$B$6*Backtest!J390)-(Backtest!K390*Inputs!$B$5)</f>
        <v>12565.228259205578</v>
      </c>
      <c r="M390">
        <f>IF(A390&gt;Inputs!$B$4,M389*(1+H389),Inputs!$B$6)</f>
        <v>13919.315647811034</v>
      </c>
      <c r="N390">
        <f>MAX($L$2:L390)</f>
        <v>12725.132113391261</v>
      </c>
    </row>
    <row r="391" spans="1:14" x14ac:dyDescent="0.3">
      <c r="A391">
        <v>390</v>
      </c>
      <c r="B391" s="5">
        <v>45861</v>
      </c>
      <c r="C391">
        <v>504.09628295898438</v>
      </c>
      <c r="D391" s="3">
        <f>IF(A391&gt;=Inputs!$B$3+1,AVERAGE(INDEX(C:C,ROW()-Inputs!$B$3):C390),0)</f>
        <v>505.88497924804688</v>
      </c>
      <c r="E391" s="3">
        <f>IF(A391&gt;=Inputs!$B$4+1,AVERAGE(INDEX(C:C,ROW()-Inputs!$B$4):D390),0)</f>
        <v>507.37640380859375</v>
      </c>
      <c r="F391">
        <f>IF(A391&gt;Inputs!$B$4,IF(D391&gt;E391,1,0),0)</f>
        <v>0</v>
      </c>
      <c r="G391">
        <f t="shared" si="26"/>
        <v>1</v>
      </c>
      <c r="H391">
        <f t="shared" si="24"/>
        <v>1.1874921773831204E-3</v>
      </c>
      <c r="I391">
        <f>IF(A391&gt;Inputs!$B$4,G391*Backtest!H391,0)</f>
        <v>1.1874921773831204E-3</v>
      </c>
      <c r="J391">
        <f t="shared" si="27"/>
        <v>1.2580149369470419</v>
      </c>
      <c r="K391">
        <f t="shared" si="25"/>
        <v>0</v>
      </c>
      <c r="L391">
        <f>(Inputs!$B$6*Backtest!J391)-(Backtest!K391*Inputs!$B$5)</f>
        <v>12580.149369470419</v>
      </c>
      <c r="M391">
        <f>IF(A391&gt;Inputs!$B$4,M390*(1+H390),Inputs!$B$6)</f>
        <v>13788.598944056932</v>
      </c>
      <c r="N391">
        <f>MAX($L$2:L391)</f>
        <v>12725.132113391261</v>
      </c>
    </row>
    <row r="392" spans="1:14" x14ac:dyDescent="0.3">
      <c r="A392">
        <v>391</v>
      </c>
      <c r="B392" s="5">
        <v>45862</v>
      </c>
      <c r="C392">
        <v>509.08871459960938</v>
      </c>
      <c r="D392" s="3">
        <f>IF(A392&gt;=Inputs!$B$3+1,AVERAGE(INDEX(C:C,ROW()-Inputs!$B$3):C391),0)</f>
        <v>503.79733276367188</v>
      </c>
      <c r="E392" s="3">
        <f>IF(A392&gt;=Inputs!$B$4+1,AVERAGE(INDEX(C:C,ROW()-Inputs!$B$4):D391),0)</f>
        <v>506.51692708333331</v>
      </c>
      <c r="F392">
        <f>IF(A392&gt;Inputs!$B$4,IF(D392&gt;E392,1,0),0)</f>
        <v>0</v>
      </c>
      <c r="G392">
        <f t="shared" si="26"/>
        <v>0</v>
      </c>
      <c r="H392">
        <f t="shared" si="24"/>
        <v>9.9037263502916861E-3</v>
      </c>
      <c r="I392">
        <f>IF(A392&gt;Inputs!$B$4,G392*Backtest!H392,0)</f>
        <v>0</v>
      </c>
      <c r="J392">
        <f t="shared" si="27"/>
        <v>1.2580149369470419</v>
      </c>
      <c r="K392">
        <f t="shared" si="25"/>
        <v>1</v>
      </c>
      <c r="L392">
        <f>(Inputs!$B$6*Backtest!J392)-(Backtest!K392*Inputs!$B$5)</f>
        <v>12580.144369470419</v>
      </c>
      <c r="M392">
        <f>IF(A392&gt;Inputs!$B$4,M391*(1+H391),Inputs!$B$6)</f>
        <v>13804.972797440072</v>
      </c>
      <c r="N392">
        <f>MAX($L$2:L392)</f>
        <v>12725.132113391261</v>
      </c>
    </row>
    <row r="393" spans="1:14" x14ac:dyDescent="0.3">
      <c r="A393">
        <v>392</v>
      </c>
      <c r="B393" s="5">
        <v>45863</v>
      </c>
      <c r="C393">
        <v>511.90884399414063</v>
      </c>
      <c r="D393" s="3">
        <f>IF(A393&gt;=Inputs!$B$3+1,AVERAGE(INDEX(C:C,ROW()-Inputs!$B$3):C392),0)</f>
        <v>506.59249877929688</v>
      </c>
      <c r="E393" s="3">
        <f>IF(A393&gt;=Inputs!$B$4+1,AVERAGE(INDEX(C:C,ROW()-Inputs!$B$4):D392),0)</f>
        <v>505.77204895019531</v>
      </c>
      <c r="F393">
        <f>IF(A393&gt;Inputs!$B$4,IF(D393&gt;E393,1,0),0)</f>
        <v>1</v>
      </c>
      <c r="G393">
        <f t="shared" si="26"/>
        <v>0</v>
      </c>
      <c r="H393">
        <f t="shared" si="24"/>
        <v>5.5395637610022863E-3</v>
      </c>
      <c r="I393">
        <f>IF(A393&gt;Inputs!$B$4,G393*Backtest!H393,0)</f>
        <v>0</v>
      </c>
      <c r="J393">
        <f t="shared" si="27"/>
        <v>1.2580149369470419</v>
      </c>
      <c r="K393">
        <f t="shared" si="25"/>
        <v>0</v>
      </c>
      <c r="L393">
        <f>(Inputs!$B$6*Backtest!J393)-(Backtest!K393*Inputs!$B$5)</f>
        <v>12580.149369470419</v>
      </c>
      <c r="M393">
        <f>IF(A393&gt;Inputs!$B$4,M392*(1+H392),Inputs!$B$6)</f>
        <v>13941.693470299138</v>
      </c>
      <c r="N393">
        <f>MAX($L$2:L393)</f>
        <v>12725.132113391261</v>
      </c>
    </row>
    <row r="394" spans="1:14" x14ac:dyDescent="0.3">
      <c r="A394">
        <v>393</v>
      </c>
      <c r="B394" s="5">
        <v>45866</v>
      </c>
      <c r="C394">
        <v>510.70303344726563</v>
      </c>
      <c r="D394" s="3">
        <f>IF(A394&gt;=Inputs!$B$3+1,AVERAGE(INDEX(C:C,ROW()-Inputs!$B$3):C393),0)</f>
        <v>510.498779296875</v>
      </c>
      <c r="E394" s="3">
        <f>IF(A394&gt;=Inputs!$B$4+1,AVERAGE(INDEX(C:C,ROW()-Inputs!$B$4):D393),0)</f>
        <v>506.894775390625</v>
      </c>
      <c r="F394">
        <f>IF(A394&gt;Inputs!$B$4,IF(D394&gt;E394,1,0),0)</f>
        <v>1</v>
      </c>
      <c r="G394">
        <f t="shared" si="26"/>
        <v>1</v>
      </c>
      <c r="H394">
        <f t="shared" si="24"/>
        <v>-2.3555180986262192E-3</v>
      </c>
      <c r="I394">
        <f>IF(A394&gt;Inputs!$B$4,G394*Backtest!H394,0)</f>
        <v>-2.3555180986262192E-3</v>
      </c>
      <c r="J394">
        <f t="shared" si="27"/>
        <v>1.255051659994721</v>
      </c>
      <c r="K394">
        <f t="shared" si="25"/>
        <v>1</v>
      </c>
      <c r="L394">
        <f>(Inputs!$B$6*Backtest!J394)-(Backtest!K394*Inputs!$B$5)</f>
        <v>12550.511599947211</v>
      </c>
      <c r="M394">
        <f>IF(A394&gt;Inputs!$B$4,M393*(1+H393),Inputs!$B$6)</f>
        <v>14018.92437021421</v>
      </c>
      <c r="N394">
        <f>MAX($L$2:L394)</f>
        <v>12725.132113391261</v>
      </c>
    </row>
    <row r="395" spans="1:14" x14ac:dyDescent="0.3">
      <c r="A395">
        <v>394</v>
      </c>
      <c r="B395" s="5">
        <v>45867</v>
      </c>
      <c r="C395">
        <v>510.77279663085938</v>
      </c>
      <c r="D395" s="3">
        <f>IF(A395&gt;=Inputs!$B$3+1,AVERAGE(INDEX(C:C,ROW()-Inputs!$B$3):C394),0)</f>
        <v>511.30593872070313</v>
      </c>
      <c r="E395" s="3">
        <f>IF(A395&gt;=Inputs!$B$4+1,AVERAGE(INDEX(C:C,ROW()-Inputs!$B$4):D394),0)</f>
        <v>508.76486714680988</v>
      </c>
      <c r="F395">
        <f>IF(A395&gt;Inputs!$B$4,IF(D395&gt;E395,1,0),0)</f>
        <v>1</v>
      </c>
      <c r="G395">
        <f t="shared" si="26"/>
        <v>1</v>
      </c>
      <c r="H395">
        <f t="shared" si="24"/>
        <v>1.3660225028000461E-4</v>
      </c>
      <c r="I395">
        <f>IF(A395&gt;Inputs!$B$4,G395*Backtest!H395,0)</f>
        <v>1.3660225028000461E-4</v>
      </c>
      <c r="J395">
        <f t="shared" si="27"/>
        <v>1.2552231028756939</v>
      </c>
      <c r="K395">
        <f t="shared" si="25"/>
        <v>0</v>
      </c>
      <c r="L395">
        <f>(Inputs!$B$6*Backtest!J395)-(Backtest!K395*Inputs!$B$5)</f>
        <v>12552.23102875694</v>
      </c>
      <c r="M395">
        <f>IF(A395&gt;Inputs!$B$4,M394*(1+H394),Inputs!$B$6)</f>
        <v>13985.902540136898</v>
      </c>
      <c r="N395">
        <f>MAX($L$2:L395)</f>
        <v>12725.132113391261</v>
      </c>
    </row>
    <row r="396" spans="1:14" x14ac:dyDescent="0.3">
      <c r="A396">
        <v>395</v>
      </c>
      <c r="B396" s="5">
        <v>45868</v>
      </c>
      <c r="C396">
        <v>511.4404296875</v>
      </c>
      <c r="D396" s="3">
        <f>IF(A396&gt;=Inputs!$B$3+1,AVERAGE(INDEX(C:C,ROW()-Inputs!$B$3):C395),0)</f>
        <v>510.7379150390625</v>
      </c>
      <c r="E396" s="3">
        <f>IF(A396&gt;=Inputs!$B$4+1,AVERAGE(INDEX(C:C,ROW()-Inputs!$B$4):D395),0)</f>
        <v>510.29698181152344</v>
      </c>
      <c r="F396">
        <f>IF(A396&gt;Inputs!$B$4,IF(D396&gt;E396,1,0),0)</f>
        <v>1</v>
      </c>
      <c r="G396">
        <f t="shared" si="26"/>
        <v>1</v>
      </c>
      <c r="H396">
        <f t="shared" si="24"/>
        <v>1.3071037867413704E-3</v>
      </c>
      <c r="I396">
        <f>IF(A396&gt;Inputs!$B$4,G396*Backtest!H396,0)</f>
        <v>1.3071037867413704E-3</v>
      </c>
      <c r="J396">
        <f t="shared" si="27"/>
        <v>1.256863809746668</v>
      </c>
      <c r="K396">
        <f t="shared" si="25"/>
        <v>0</v>
      </c>
      <c r="L396">
        <f>(Inputs!$B$6*Backtest!J396)-(Backtest!K396*Inputs!$B$5)</f>
        <v>12568.638097466681</v>
      </c>
      <c r="M396">
        <f>IF(A396&gt;Inputs!$B$4,M395*(1+H395),Inputs!$B$6)</f>
        <v>13987.813045896077</v>
      </c>
      <c r="N396">
        <f>MAX($L$2:L396)</f>
        <v>12725.132113391261</v>
      </c>
    </row>
    <row r="397" spans="1:14" x14ac:dyDescent="0.3">
      <c r="A397">
        <v>396</v>
      </c>
      <c r="B397" s="5">
        <v>45869</v>
      </c>
      <c r="C397">
        <v>531.62939453125</v>
      </c>
      <c r="D397" s="3">
        <f>IF(A397&gt;=Inputs!$B$3+1,AVERAGE(INDEX(C:C,ROW()-Inputs!$B$3):C396),0)</f>
        <v>511.10661315917969</v>
      </c>
      <c r="E397" s="3">
        <f>IF(A397&gt;=Inputs!$B$4+1,AVERAGE(INDEX(C:C,ROW()-Inputs!$B$4):D396),0)</f>
        <v>510.90981547037762</v>
      </c>
      <c r="F397">
        <f>IF(A397&gt;Inputs!$B$4,IF(D397&gt;E397,1,0),0)</f>
        <v>1</v>
      </c>
      <c r="G397">
        <f t="shared" si="26"/>
        <v>1</v>
      </c>
      <c r="H397">
        <f t="shared" si="24"/>
        <v>3.9474714300717029E-2</v>
      </c>
      <c r="I397">
        <f>IF(A397&gt;Inputs!$B$4,G397*Backtest!H397,0)</f>
        <v>3.9474714300717029E-2</v>
      </c>
      <c r="J397">
        <f t="shared" si="27"/>
        <v>1.3064781495513285</v>
      </c>
      <c r="K397">
        <f t="shared" si="25"/>
        <v>0</v>
      </c>
      <c r="L397">
        <f>(Inputs!$B$6*Backtest!J397)-(Backtest!K397*Inputs!$B$5)</f>
        <v>13064.781495513285</v>
      </c>
      <c r="M397">
        <f>IF(A397&gt;Inputs!$B$4,M396*(1+H396),Inputs!$B$6)</f>
        <v>14006.096569296598</v>
      </c>
      <c r="N397">
        <f>MAX($L$2:L397)</f>
        <v>13064.781495513285</v>
      </c>
    </row>
    <row r="398" spans="1:14" x14ac:dyDescent="0.3">
      <c r="A398">
        <v>397</v>
      </c>
      <c r="B398" s="5">
        <v>45870</v>
      </c>
      <c r="C398">
        <v>522.2723388671875</v>
      </c>
      <c r="D398" s="3">
        <f>IF(A398&gt;=Inputs!$B$3+1,AVERAGE(INDEX(C:C,ROW()-Inputs!$B$3):C397),0)</f>
        <v>521.534912109375</v>
      </c>
      <c r="E398" s="3">
        <f>IF(A398&gt;=Inputs!$B$4+1,AVERAGE(INDEX(C:C,ROW()-Inputs!$B$4):D397),0)</f>
        <v>514.49884796142578</v>
      </c>
      <c r="F398">
        <f>IF(A398&gt;Inputs!$B$4,IF(D398&gt;E398,1,0),0)</f>
        <v>1</v>
      </c>
      <c r="G398">
        <f t="shared" si="26"/>
        <v>1</v>
      </c>
      <c r="H398">
        <f t="shared" si="24"/>
        <v>-1.760071162414345E-2</v>
      </c>
      <c r="I398">
        <f>IF(A398&gt;Inputs!$B$4,G398*Backtest!H398,0)</f>
        <v>-1.760071162414345E-2</v>
      </c>
      <c r="J398">
        <f t="shared" si="27"/>
        <v>1.283483204397831</v>
      </c>
      <c r="K398">
        <f t="shared" si="25"/>
        <v>0</v>
      </c>
      <c r="L398">
        <f>(Inputs!$B$6*Backtest!J398)-(Backtest!K398*Inputs!$B$5)</f>
        <v>12834.832043978311</v>
      </c>
      <c r="M398">
        <f>IF(A398&gt;Inputs!$B$4,M397*(1+H397),Inputs!$B$6)</f>
        <v>14558.983229837835</v>
      </c>
      <c r="N398">
        <f>MAX($L$2:L398)</f>
        <v>13064.781495513285</v>
      </c>
    </row>
    <row r="399" spans="1:14" x14ac:dyDescent="0.3">
      <c r="A399">
        <v>398</v>
      </c>
      <c r="B399" s="5">
        <v>45873</v>
      </c>
      <c r="C399">
        <v>533.76190185546875</v>
      </c>
      <c r="D399" s="3">
        <f>IF(A399&gt;=Inputs!$B$3+1,AVERAGE(INDEX(C:C,ROW()-Inputs!$B$3):C398),0)</f>
        <v>526.95086669921875</v>
      </c>
      <c r="E399" s="3">
        <f>IF(A399&gt;=Inputs!$B$4+1,AVERAGE(INDEX(C:C,ROW()-Inputs!$B$4):D398),0)</f>
        <v>518.12026723225915</v>
      </c>
      <c r="F399">
        <f>IF(A399&gt;Inputs!$B$4,IF(D399&gt;E399,1,0),0)</f>
        <v>1</v>
      </c>
      <c r="G399">
        <f t="shared" si="26"/>
        <v>1</v>
      </c>
      <c r="H399">
        <f t="shared" si="24"/>
        <v>2.1999179610396657E-2</v>
      </c>
      <c r="I399">
        <f>IF(A399&gt;Inputs!$B$4,G399*Backtest!H399,0)</f>
        <v>2.1999179610396657E-2</v>
      </c>
      <c r="J399">
        <f t="shared" si="27"/>
        <v>1.3117187819383063</v>
      </c>
      <c r="K399">
        <f t="shared" si="25"/>
        <v>0</v>
      </c>
      <c r="L399">
        <f>(Inputs!$B$6*Backtest!J399)-(Backtest!K399*Inputs!$B$5)</f>
        <v>13117.187819383063</v>
      </c>
      <c r="M399">
        <f>IF(A399&gt;Inputs!$B$4,M398*(1+H398),Inputs!$B$6)</f>
        <v>14302.734764468718</v>
      </c>
      <c r="N399">
        <f>MAX($L$2:L399)</f>
        <v>13117.187819383063</v>
      </c>
    </row>
    <row r="400" spans="1:14" x14ac:dyDescent="0.3">
      <c r="A400">
        <v>399</v>
      </c>
      <c r="B400" s="5">
        <v>45874</v>
      </c>
      <c r="C400">
        <v>525.8995361328125</v>
      </c>
      <c r="D400" s="3">
        <f>IF(A400&gt;=Inputs!$B$3+1,AVERAGE(INDEX(C:C,ROW()-Inputs!$B$3):C399),0)</f>
        <v>528.01712036132813</v>
      </c>
      <c r="E400" s="3">
        <f>IF(A400&gt;=Inputs!$B$4+1,AVERAGE(INDEX(C:C,ROW()-Inputs!$B$4):D399),0)</f>
        <v>524.54267120361328</v>
      </c>
      <c r="F400">
        <f>IF(A400&gt;Inputs!$B$4,IF(D400&gt;E400,1,0),0)</f>
        <v>1</v>
      </c>
      <c r="G400">
        <f t="shared" si="26"/>
        <v>1</v>
      </c>
      <c r="H400">
        <f t="shared" si="24"/>
        <v>-1.4730099123457463E-2</v>
      </c>
      <c r="I400">
        <f>IF(A400&gt;Inputs!$B$4,G400*Backtest!H400,0)</f>
        <v>-1.4730099123457463E-2</v>
      </c>
      <c r="J400">
        <f t="shared" si="27"/>
        <v>1.292397034258254</v>
      </c>
      <c r="K400">
        <f t="shared" si="25"/>
        <v>0</v>
      </c>
      <c r="L400">
        <f>(Inputs!$B$6*Backtest!J400)-(Backtest!K400*Inputs!$B$5)</f>
        <v>12923.970342582541</v>
      </c>
      <c r="M400">
        <f>IF(A400&gt;Inputs!$B$4,M399*(1+H399),Inputs!$B$6)</f>
        <v>14617.38319547213</v>
      </c>
      <c r="N400">
        <f>MAX($L$2:L400)</f>
        <v>13117.187819383063</v>
      </c>
    </row>
    <row r="401" spans="1:14" x14ac:dyDescent="0.3">
      <c r="A401">
        <v>400</v>
      </c>
      <c r="B401" s="5">
        <v>45875</v>
      </c>
      <c r="C401">
        <v>523.09942626953125</v>
      </c>
      <c r="D401" s="3">
        <f>IF(A401&gt;=Inputs!$B$3+1,AVERAGE(INDEX(C:C,ROW()-Inputs!$B$3):C400),0)</f>
        <v>529.83071899414063</v>
      </c>
      <c r="E401" s="3">
        <f>IF(A401&gt;=Inputs!$B$4+1,AVERAGE(INDEX(C:C,ROW()-Inputs!$B$4):D400),0)</f>
        <v>526.40611267089844</v>
      </c>
      <c r="F401">
        <f>IF(A401&gt;Inputs!$B$4,IF(D401&gt;E401,1,0),0)</f>
        <v>1</v>
      </c>
      <c r="G401">
        <f t="shared" si="26"/>
        <v>1</v>
      </c>
      <c r="H401">
        <f t="shared" si="24"/>
        <v>-5.3244197244816105E-3</v>
      </c>
      <c r="I401">
        <f>IF(A401&gt;Inputs!$B$4,G401*Backtest!H401,0)</f>
        <v>-5.3244197244816105E-3</v>
      </c>
      <c r="J401">
        <f t="shared" si="27"/>
        <v>1.2855157699971878</v>
      </c>
      <c r="K401">
        <f t="shared" si="25"/>
        <v>0</v>
      </c>
      <c r="L401">
        <f>(Inputs!$B$6*Backtest!J401)-(Backtest!K401*Inputs!$B$5)</f>
        <v>12855.157699971878</v>
      </c>
      <c r="M401">
        <f>IF(A401&gt;Inputs!$B$4,M400*(1+H400),Inputs!$B$6)</f>
        <v>14402.067692077264</v>
      </c>
      <c r="N401">
        <f>MAX($L$2:L401)</f>
        <v>13117.187819383063</v>
      </c>
    </row>
    <row r="402" spans="1:14" x14ac:dyDescent="0.3">
      <c r="A402">
        <v>401</v>
      </c>
      <c r="B402" s="5">
        <v>45876</v>
      </c>
      <c r="C402">
        <v>519.01385498046875</v>
      </c>
      <c r="D402" s="3">
        <f>IF(A402&gt;=Inputs!$B$3+1,AVERAGE(INDEX(C:C,ROW()-Inputs!$B$3):C401),0)</f>
        <v>524.49948120117188</v>
      </c>
      <c r="E402" s="3">
        <f>IF(A402&gt;=Inputs!$B$4+1,AVERAGE(INDEX(C:C,ROW()-Inputs!$B$4):D401),0)</f>
        <v>527.92659505208337</v>
      </c>
      <c r="F402">
        <f>IF(A402&gt;Inputs!$B$4,IF(D402&gt;E402,1,0),0)</f>
        <v>0</v>
      </c>
      <c r="G402">
        <f t="shared" si="26"/>
        <v>1</v>
      </c>
      <c r="H402">
        <f t="shared" si="24"/>
        <v>-7.8103149877235545E-3</v>
      </c>
      <c r="I402">
        <f>IF(A402&gt;Inputs!$B$4,G402*Backtest!H402,0)</f>
        <v>-7.8103149877235545E-3</v>
      </c>
      <c r="J402">
        <f t="shared" si="27"/>
        <v>1.2754754869118237</v>
      </c>
      <c r="K402">
        <f t="shared" si="25"/>
        <v>0</v>
      </c>
      <c r="L402">
        <f>(Inputs!$B$6*Backtest!J402)-(Backtest!K402*Inputs!$B$5)</f>
        <v>12754.754869118236</v>
      </c>
      <c r="M402">
        <f>IF(A402&gt;Inputs!$B$4,M401*(1+H401),Inputs!$B$6)</f>
        <v>14325.385038784249</v>
      </c>
      <c r="N402">
        <f>MAX($L$2:L402)</f>
        <v>13117.187819383063</v>
      </c>
    </row>
    <row r="403" spans="1:14" x14ac:dyDescent="0.3">
      <c r="A403">
        <v>402</v>
      </c>
      <c r="B403" s="5">
        <v>45877</v>
      </c>
      <c r="C403">
        <v>520.2095947265625</v>
      </c>
      <c r="D403" s="3">
        <f>IF(A403&gt;=Inputs!$B$3+1,AVERAGE(INDEX(C:C,ROW()-Inputs!$B$3):C402),0)</f>
        <v>521.056640625</v>
      </c>
      <c r="E403" s="3">
        <f>IF(A403&gt;=Inputs!$B$4+1,AVERAGE(INDEX(C:C,ROW()-Inputs!$B$4):D402),0)</f>
        <v>525.06002298990882</v>
      </c>
      <c r="F403">
        <f>IF(A403&gt;Inputs!$B$4,IF(D403&gt;E403,1,0),0)</f>
        <v>0</v>
      </c>
      <c r="G403">
        <f t="shared" si="26"/>
        <v>0</v>
      </c>
      <c r="H403">
        <f t="shared" si="24"/>
        <v>2.3038686436198663E-3</v>
      </c>
      <c r="I403">
        <f>IF(A403&gt;Inputs!$B$4,G403*Backtest!H403,0)</f>
        <v>0</v>
      </c>
      <c r="J403">
        <f t="shared" si="27"/>
        <v>1.2754754869118237</v>
      </c>
      <c r="K403">
        <f t="shared" si="25"/>
        <v>1</v>
      </c>
      <c r="L403">
        <f>(Inputs!$B$6*Backtest!J403)-(Backtest!K403*Inputs!$B$5)</f>
        <v>12754.749869118237</v>
      </c>
      <c r="M403">
        <f>IF(A403&gt;Inputs!$B$4,M402*(1+H402),Inputs!$B$6)</f>
        <v>14213.499269310922</v>
      </c>
      <c r="N403">
        <f>MAX($L$2:L403)</f>
        <v>13117.187819383063</v>
      </c>
    </row>
    <row r="404" spans="1:14" x14ac:dyDescent="0.3">
      <c r="A404">
        <v>403</v>
      </c>
      <c r="B404" s="5">
        <v>45880</v>
      </c>
      <c r="C404">
        <v>519.9405517578125</v>
      </c>
      <c r="D404" s="3">
        <f>IF(A404&gt;=Inputs!$B$3+1,AVERAGE(INDEX(C:C,ROW()-Inputs!$B$3):C403),0)</f>
        <v>519.61172485351563</v>
      </c>
      <c r="E404" s="3">
        <f>IF(A404&gt;=Inputs!$B$4+1,AVERAGE(INDEX(C:C,ROW()-Inputs!$B$4):D403),0)</f>
        <v>522.95161946614587</v>
      </c>
      <c r="F404">
        <f>IF(A404&gt;Inputs!$B$4,IF(D404&gt;E404,1,0),0)</f>
        <v>0</v>
      </c>
      <c r="G404">
        <f t="shared" si="26"/>
        <v>0</v>
      </c>
      <c r="H404">
        <f t="shared" si="24"/>
        <v>-5.1718186568894264E-4</v>
      </c>
      <c r="I404">
        <f>IF(A404&gt;Inputs!$B$4,G404*Backtest!H404,0)</f>
        <v>0</v>
      </c>
      <c r="J404">
        <f t="shared" si="27"/>
        <v>1.2754754869118237</v>
      </c>
      <c r="K404">
        <f t="shared" si="25"/>
        <v>0</v>
      </c>
      <c r="L404">
        <f>(Inputs!$B$6*Backtest!J404)-(Backtest!K404*Inputs!$B$5)</f>
        <v>12754.754869118236</v>
      </c>
      <c r="M404">
        <f>IF(A404&gt;Inputs!$B$4,M403*(1+H403),Inputs!$B$6)</f>
        <v>14246.245304593602</v>
      </c>
      <c r="N404">
        <f>MAX($L$2:L404)</f>
        <v>13117.187819383063</v>
      </c>
    </row>
    <row r="405" spans="1:14" x14ac:dyDescent="0.3">
      <c r="A405">
        <v>404</v>
      </c>
      <c r="B405" s="5">
        <v>45881</v>
      </c>
      <c r="C405">
        <v>527.38433837890625</v>
      </c>
      <c r="D405" s="3">
        <f>IF(A405&gt;=Inputs!$B$3+1,AVERAGE(INDEX(C:C,ROW()-Inputs!$B$3):C404),0)</f>
        <v>520.0750732421875</v>
      </c>
      <c r="E405" s="3">
        <f>IF(A405&gt;=Inputs!$B$4+1,AVERAGE(INDEX(C:C,ROW()-Inputs!$B$4):D404),0)</f>
        <v>520.72197469075525</v>
      </c>
      <c r="F405">
        <f>IF(A405&gt;Inputs!$B$4,IF(D405&gt;E405,1,0),0)</f>
        <v>0</v>
      </c>
      <c r="G405">
        <f t="shared" si="26"/>
        <v>0</v>
      </c>
      <c r="H405">
        <f t="shared" si="24"/>
        <v>1.4316610997022305E-2</v>
      </c>
      <c r="I405">
        <f>IF(A405&gt;Inputs!$B$4,G405*Backtest!H405,0)</f>
        <v>0</v>
      </c>
      <c r="J405">
        <f t="shared" si="27"/>
        <v>1.2754754869118237</v>
      </c>
      <c r="K405">
        <f t="shared" si="25"/>
        <v>0</v>
      </c>
      <c r="L405">
        <f>(Inputs!$B$6*Backtest!J405)-(Backtest!K405*Inputs!$B$5)</f>
        <v>12754.754869118236</v>
      </c>
      <c r="M405">
        <f>IF(A405&gt;Inputs!$B$4,M404*(1+H404),Inputs!$B$6)</f>
        <v>14238.87740486791</v>
      </c>
      <c r="N405">
        <f>MAX($L$2:L405)</f>
        <v>13117.187819383063</v>
      </c>
    </row>
    <row r="406" spans="1:14" x14ac:dyDescent="0.3">
      <c r="A406">
        <v>405</v>
      </c>
      <c r="B406" s="5">
        <v>45882</v>
      </c>
      <c r="C406">
        <v>518.7547607421875</v>
      </c>
      <c r="D406" s="3">
        <f>IF(A406&gt;=Inputs!$B$3+1,AVERAGE(INDEX(C:C,ROW()-Inputs!$B$3):C405),0)</f>
        <v>523.66244506835938</v>
      </c>
      <c r="E406" s="3">
        <f>IF(A406&gt;=Inputs!$B$4+1,AVERAGE(INDEX(C:C,ROW()-Inputs!$B$4):D405),0)</f>
        <v>521.37965393066406</v>
      </c>
      <c r="F406">
        <f>IF(A406&gt;Inputs!$B$4,IF(D406&gt;E406,1,0),0)</f>
        <v>1</v>
      </c>
      <c r="G406">
        <f t="shared" si="26"/>
        <v>0</v>
      </c>
      <c r="H406">
        <f t="shared" si="24"/>
        <v>-1.6362976692187448E-2</v>
      </c>
      <c r="I406">
        <f>IF(A406&gt;Inputs!$B$4,G406*Backtest!H406,0)</f>
        <v>0</v>
      </c>
      <c r="J406">
        <f t="shared" si="27"/>
        <v>1.2754754869118237</v>
      </c>
      <c r="K406">
        <f t="shared" si="25"/>
        <v>0</v>
      </c>
      <c r="L406">
        <f>(Inputs!$B$6*Backtest!J406)-(Backtest!K406*Inputs!$B$5)</f>
        <v>12754.754869118236</v>
      </c>
      <c r="M406">
        <f>IF(A406&gt;Inputs!$B$4,M405*(1+H405),Inputs!$B$6)</f>
        <v>14442.729873707694</v>
      </c>
      <c r="N406">
        <f>MAX($L$2:L406)</f>
        <v>13117.187819383063</v>
      </c>
    </row>
    <row r="407" spans="1:14" x14ac:dyDescent="0.3">
      <c r="A407">
        <v>406</v>
      </c>
      <c r="B407" s="5">
        <v>45883</v>
      </c>
      <c r="C407">
        <v>520.64801025390625</v>
      </c>
      <c r="D407" s="3">
        <f>IF(A407&gt;=Inputs!$B$3+1,AVERAGE(INDEX(C:C,ROW()-Inputs!$B$3):C406),0)</f>
        <v>523.06954956054688</v>
      </c>
      <c r="E407" s="3">
        <f>IF(A407&gt;=Inputs!$B$4+1,AVERAGE(INDEX(C:C,ROW()-Inputs!$B$4):D406),0)</f>
        <v>521.57148234049475</v>
      </c>
      <c r="F407">
        <f>IF(A407&gt;Inputs!$B$4,IF(D407&gt;E407,1,0),0)</f>
        <v>1</v>
      </c>
      <c r="G407">
        <f t="shared" si="26"/>
        <v>1</v>
      </c>
      <c r="H407">
        <f t="shared" si="24"/>
        <v>3.6496041193145867E-3</v>
      </c>
      <c r="I407">
        <f>IF(A407&gt;Inputs!$B$4,G407*Backtest!H407,0)</f>
        <v>3.6496041193145867E-3</v>
      </c>
      <c r="J407">
        <f t="shared" si="27"/>
        <v>1.2801304675029419</v>
      </c>
      <c r="K407">
        <f t="shared" si="25"/>
        <v>1</v>
      </c>
      <c r="L407">
        <f>(Inputs!$B$6*Backtest!J407)-(Backtest!K407*Inputs!$B$5)</f>
        <v>12801.299675029421</v>
      </c>
      <c r="M407">
        <f>IF(A407&gt;Inputs!$B$4,M406*(1+H406),Inputs!$B$6)</f>
        <v>14206.403821412656</v>
      </c>
      <c r="N407">
        <f>MAX($L$2:L407)</f>
        <v>13117.187819383063</v>
      </c>
    </row>
    <row r="408" spans="1:14" x14ac:dyDescent="0.3">
      <c r="A408">
        <v>407</v>
      </c>
      <c r="B408" s="5">
        <v>45884</v>
      </c>
      <c r="C408">
        <v>518.34613037109375</v>
      </c>
      <c r="D408" s="3">
        <f>IF(A408&gt;=Inputs!$B$3+1,AVERAGE(INDEX(C:C,ROW()-Inputs!$B$3):C407),0)</f>
        <v>519.70138549804688</v>
      </c>
      <c r="E408" s="3">
        <f>IF(A408&gt;=Inputs!$B$4+1,AVERAGE(INDEX(C:C,ROW()-Inputs!$B$4):D407),0)</f>
        <v>522.26569620768225</v>
      </c>
      <c r="F408">
        <f>IF(A408&gt;Inputs!$B$4,IF(D408&gt;E408,1,0),0)</f>
        <v>0</v>
      </c>
      <c r="G408">
        <f t="shared" si="26"/>
        <v>1</v>
      </c>
      <c r="H408">
        <f t="shared" si="24"/>
        <v>-4.4211825215464406E-3</v>
      </c>
      <c r="I408">
        <f>IF(A408&gt;Inputs!$B$4,G408*Backtest!H408,0)</f>
        <v>-4.4211825215464406E-3</v>
      </c>
      <c r="J408">
        <f t="shared" si="27"/>
        <v>1.2744707770547188</v>
      </c>
      <c r="K408">
        <f t="shared" si="25"/>
        <v>0</v>
      </c>
      <c r="L408">
        <f>(Inputs!$B$6*Backtest!J408)-(Backtest!K408*Inputs!$B$5)</f>
        <v>12744.707770547187</v>
      </c>
      <c r="M408">
        <f>IF(A408&gt;Inputs!$B$4,M407*(1+H407),Inputs!$B$6)</f>
        <v>14258.25157131993</v>
      </c>
      <c r="N408">
        <f>MAX($L$2:L408)</f>
        <v>13117.187819383063</v>
      </c>
    </row>
    <row r="409" spans="1:14" x14ac:dyDescent="0.3">
      <c r="A409">
        <v>408</v>
      </c>
      <c r="B409" s="5">
        <v>45887</v>
      </c>
      <c r="C409">
        <v>515.286865234375</v>
      </c>
      <c r="D409" s="3">
        <f>IF(A409&gt;=Inputs!$B$3+1,AVERAGE(INDEX(C:C,ROW()-Inputs!$B$3):C408),0)</f>
        <v>519.4970703125</v>
      </c>
      <c r="E409" s="3">
        <f>IF(A409&gt;=Inputs!$B$4+1,AVERAGE(INDEX(C:C,ROW()-Inputs!$B$4):D408),0)</f>
        <v>520.69704691569007</v>
      </c>
      <c r="F409">
        <f>IF(A409&gt;Inputs!$B$4,IF(D409&gt;E409,1,0),0)</f>
        <v>0</v>
      </c>
      <c r="G409">
        <f t="shared" si="26"/>
        <v>0</v>
      </c>
      <c r="H409">
        <f t="shared" si="24"/>
        <v>-5.9019735220721126E-3</v>
      </c>
      <c r="I409">
        <f>IF(A409&gt;Inputs!$B$4,G409*Backtest!H409,0)</f>
        <v>0</v>
      </c>
      <c r="J409">
        <f t="shared" si="27"/>
        <v>1.2744707770547188</v>
      </c>
      <c r="K409">
        <f t="shared" si="25"/>
        <v>1</v>
      </c>
      <c r="L409">
        <f>(Inputs!$B$6*Backtest!J409)-(Backtest!K409*Inputs!$B$5)</f>
        <v>12744.702770547188</v>
      </c>
      <c r="M409">
        <f>IF(A409&gt;Inputs!$B$4,M408*(1+H408),Inputs!$B$6)</f>
        <v>14195.213238684999</v>
      </c>
      <c r="N409">
        <f>MAX($L$2:L409)</f>
        <v>13117.187819383063</v>
      </c>
    </row>
    <row r="410" spans="1:14" x14ac:dyDescent="0.3">
      <c r="A410">
        <v>409</v>
      </c>
      <c r="B410" s="5">
        <v>45888</v>
      </c>
      <c r="C410">
        <v>507.98260498046881</v>
      </c>
      <c r="D410" s="3">
        <f>IF(A410&gt;=Inputs!$B$3+1,AVERAGE(INDEX(C:C,ROW()-Inputs!$B$3):C409),0)</f>
        <v>516.81649780273438</v>
      </c>
      <c r="E410" s="3">
        <f>IF(A410&gt;=Inputs!$B$4+1,AVERAGE(INDEX(C:C,ROW()-Inputs!$B$4):D409),0)</f>
        <v>519.42483520507813</v>
      </c>
      <c r="F410">
        <f>IF(A410&gt;Inputs!$B$4,IF(D410&gt;E410,1,0),0)</f>
        <v>0</v>
      </c>
      <c r="G410">
        <f t="shared" si="26"/>
        <v>0</v>
      </c>
      <c r="H410">
        <f t="shared" si="24"/>
        <v>-1.4175133788019045E-2</v>
      </c>
      <c r="I410">
        <f>IF(A410&gt;Inputs!$B$4,G410*Backtest!H410,0)</f>
        <v>0</v>
      </c>
      <c r="J410">
        <f t="shared" si="27"/>
        <v>1.2744707770547188</v>
      </c>
      <c r="K410">
        <f t="shared" si="25"/>
        <v>0</v>
      </c>
      <c r="L410">
        <f>(Inputs!$B$6*Backtest!J410)-(Backtest!K410*Inputs!$B$5)</f>
        <v>12744.707770547187</v>
      </c>
      <c r="M410">
        <f>IF(A410&gt;Inputs!$B$4,M409*(1+H409),Inputs!$B$6)</f>
        <v>14111.433466010112</v>
      </c>
      <c r="N410">
        <f>MAX($L$2:L410)</f>
        <v>13117.187819383063</v>
      </c>
    </row>
    <row r="411" spans="1:14" x14ac:dyDescent="0.3">
      <c r="A411">
        <v>410</v>
      </c>
      <c r="B411" s="5">
        <v>45889</v>
      </c>
      <c r="C411">
        <v>503.94680786132813</v>
      </c>
      <c r="D411" s="3">
        <f>IF(A411&gt;=Inputs!$B$3+1,AVERAGE(INDEX(C:C,ROW()-Inputs!$B$3):C410),0)</f>
        <v>511.63473510742188</v>
      </c>
      <c r="E411" s="3">
        <f>IF(A411&gt;=Inputs!$B$4+1,AVERAGE(INDEX(C:C,ROW()-Inputs!$B$4):D410),0)</f>
        <v>516.27175903320313</v>
      </c>
      <c r="F411">
        <f>IF(A411&gt;Inputs!$B$4,IF(D411&gt;E411,1,0),0)</f>
        <v>0</v>
      </c>
      <c r="G411">
        <f t="shared" si="26"/>
        <v>0</v>
      </c>
      <c r="H411">
        <f t="shared" si="24"/>
        <v>-7.9447545635855654E-3</v>
      </c>
      <c r="I411">
        <f>IF(A411&gt;Inputs!$B$4,G411*Backtest!H411,0)</f>
        <v>0</v>
      </c>
      <c r="J411">
        <f t="shared" si="27"/>
        <v>1.2744707770547188</v>
      </c>
      <c r="K411">
        <f t="shared" si="25"/>
        <v>0</v>
      </c>
      <c r="L411">
        <f>(Inputs!$B$6*Backtest!J411)-(Backtest!K411*Inputs!$B$5)</f>
        <v>12744.707770547187</v>
      </c>
      <c r="M411">
        <f>IF(A411&gt;Inputs!$B$4,M410*(1+H410),Inputs!$B$6)</f>
        <v>13911.40200868869</v>
      </c>
      <c r="N411">
        <f>MAX($L$2:L411)</f>
        <v>13117.187819383063</v>
      </c>
    </row>
    <row r="412" spans="1:14" x14ac:dyDescent="0.3">
      <c r="A412">
        <v>411</v>
      </c>
      <c r="B412" s="5">
        <v>45890</v>
      </c>
      <c r="C412">
        <v>503.29800415039063</v>
      </c>
      <c r="D412" s="3">
        <f>IF(A412&gt;=Inputs!$B$3+1,AVERAGE(INDEX(C:C,ROW()-Inputs!$B$3):C411),0)</f>
        <v>505.96470642089844</v>
      </c>
      <c r="E412" s="3">
        <f>IF(A412&gt;=Inputs!$B$4+1,AVERAGE(INDEX(C:C,ROW()-Inputs!$B$4):D411),0)</f>
        <v>512.52743021647132</v>
      </c>
      <c r="F412">
        <f>IF(A412&gt;Inputs!$B$4,IF(D412&gt;E412,1,0),0)</f>
        <v>0</v>
      </c>
      <c r="G412">
        <f t="shared" si="26"/>
        <v>0</v>
      </c>
      <c r="H412">
        <f t="shared" si="24"/>
        <v>-1.2874448271453787E-3</v>
      </c>
      <c r="I412">
        <f>IF(A412&gt;Inputs!$B$4,G412*Backtest!H412,0)</f>
        <v>0</v>
      </c>
      <c r="J412">
        <f t="shared" si="27"/>
        <v>1.2744707770547188</v>
      </c>
      <c r="K412">
        <f t="shared" si="25"/>
        <v>0</v>
      </c>
      <c r="L412">
        <f>(Inputs!$B$6*Backtest!J412)-(Backtest!K412*Inputs!$B$5)</f>
        <v>12744.707770547187</v>
      </c>
      <c r="M412">
        <f>IF(A412&gt;Inputs!$B$4,M411*(1+H411),Inputs!$B$6)</f>
        <v>13800.879334094287</v>
      </c>
      <c r="N412">
        <f>MAX($L$2:L412)</f>
        <v>13117.187819383063</v>
      </c>
    </row>
    <row r="413" spans="1:14" x14ac:dyDescent="0.3">
      <c r="A413">
        <v>412</v>
      </c>
      <c r="B413" s="5">
        <v>45891</v>
      </c>
      <c r="C413">
        <v>506.28244018554688</v>
      </c>
      <c r="D413" s="3">
        <f>IF(A413&gt;=Inputs!$B$3+1,AVERAGE(INDEX(C:C,ROW()-Inputs!$B$3):C412),0)</f>
        <v>503.62240600585938</v>
      </c>
      <c r="E413" s="3">
        <f>IF(A413&gt;=Inputs!$B$4+1,AVERAGE(INDEX(C:C,ROW()-Inputs!$B$4):D412),0)</f>
        <v>508.27389272054035</v>
      </c>
      <c r="F413">
        <f>IF(A413&gt;Inputs!$B$4,IF(D413&gt;E413,1,0),0)</f>
        <v>0</v>
      </c>
      <c r="G413">
        <f t="shared" si="26"/>
        <v>0</v>
      </c>
      <c r="H413">
        <f t="shared" si="24"/>
        <v>5.9297593285596584E-3</v>
      </c>
      <c r="I413">
        <f>IF(A413&gt;Inputs!$B$4,G413*Backtest!H413,0)</f>
        <v>0</v>
      </c>
      <c r="J413">
        <f t="shared" si="27"/>
        <v>1.2744707770547188</v>
      </c>
      <c r="K413">
        <f t="shared" si="25"/>
        <v>0</v>
      </c>
      <c r="L413">
        <f>(Inputs!$B$6*Backtest!J413)-(Backtest!K413*Inputs!$B$5)</f>
        <v>12744.707770547187</v>
      </c>
      <c r="M413">
        <f>IF(A413&gt;Inputs!$B$4,M412*(1+H412),Inputs!$B$6)</f>
        <v>13783.111463385549</v>
      </c>
      <c r="N413">
        <f>MAX($L$2:L413)</f>
        <v>13117.187819383063</v>
      </c>
    </row>
    <row r="414" spans="1:14" x14ac:dyDescent="0.3">
      <c r="A414">
        <v>413</v>
      </c>
      <c r="B414" s="5">
        <v>45894</v>
      </c>
      <c r="C414">
        <v>503.3179931640625</v>
      </c>
      <c r="D414" s="3">
        <f>IF(A414&gt;=Inputs!$B$3+1,AVERAGE(INDEX(C:C,ROW()-Inputs!$B$3):C413),0)</f>
        <v>504.79022216796875</v>
      </c>
      <c r="E414" s="3">
        <f>IF(A414&gt;=Inputs!$B$4+1,AVERAGE(INDEX(C:C,ROW()-Inputs!$B$4):D413),0)</f>
        <v>505.79151662190753</v>
      </c>
      <c r="F414">
        <f>IF(A414&gt;Inputs!$B$4,IF(D414&gt;E414,1,0),0)</f>
        <v>0</v>
      </c>
      <c r="G414">
        <f t="shared" si="26"/>
        <v>0</v>
      </c>
      <c r="H414">
        <f t="shared" si="24"/>
        <v>-5.8553226147798343E-3</v>
      </c>
      <c r="I414">
        <f>IF(A414&gt;Inputs!$B$4,G414*Backtest!H414,0)</f>
        <v>0</v>
      </c>
      <c r="J414">
        <f t="shared" si="27"/>
        <v>1.2744707770547188</v>
      </c>
      <c r="K414">
        <f t="shared" si="25"/>
        <v>0</v>
      </c>
      <c r="L414">
        <f>(Inputs!$B$6*Backtest!J414)-(Backtest!K414*Inputs!$B$5)</f>
        <v>12744.707770547187</v>
      </c>
      <c r="M414">
        <f>IF(A414&gt;Inputs!$B$4,M413*(1+H413),Inputs!$B$6)</f>
        <v>13864.841997162137</v>
      </c>
      <c r="N414">
        <f>MAX($L$2:L414)</f>
        <v>13117.187819383063</v>
      </c>
    </row>
    <row r="415" spans="1:14" x14ac:dyDescent="0.3">
      <c r="A415">
        <v>414</v>
      </c>
      <c r="B415" s="5">
        <v>45895</v>
      </c>
      <c r="C415">
        <v>501.10214233398438</v>
      </c>
      <c r="D415" s="3">
        <f>IF(A415&gt;=Inputs!$B$3+1,AVERAGE(INDEX(C:C,ROW()-Inputs!$B$3):C414),0)</f>
        <v>504.80021667480469</v>
      </c>
      <c r="E415" s="3">
        <f>IF(A415&gt;=Inputs!$B$4+1,AVERAGE(INDEX(C:C,ROW()-Inputs!$B$4):D414),0)</f>
        <v>504.54596201578778</v>
      </c>
      <c r="F415">
        <f>IF(A415&gt;Inputs!$B$4,IF(D415&gt;E415,1,0),0)</f>
        <v>1</v>
      </c>
      <c r="G415">
        <f t="shared" si="26"/>
        <v>0</v>
      </c>
      <c r="H415">
        <f t="shared" si="24"/>
        <v>-4.4024868178234033E-3</v>
      </c>
      <c r="I415">
        <f>IF(A415&gt;Inputs!$B$4,G415*Backtest!H415,0)</f>
        <v>0</v>
      </c>
      <c r="J415">
        <f t="shared" si="27"/>
        <v>1.2744707770547188</v>
      </c>
      <c r="K415">
        <f t="shared" si="25"/>
        <v>0</v>
      </c>
      <c r="L415">
        <f>(Inputs!$B$6*Backtest!J415)-(Backtest!K415*Inputs!$B$5)</f>
        <v>12744.707770547187</v>
      </c>
      <c r="M415">
        <f>IF(A415&gt;Inputs!$B$4,M414*(1+H414),Inputs!$B$6)</f>
        <v>13783.658874265804</v>
      </c>
      <c r="N415">
        <f>MAX($L$2:L415)</f>
        <v>13117.187819383063</v>
      </c>
    </row>
    <row r="416" spans="1:14" x14ac:dyDescent="0.3">
      <c r="A416">
        <v>415</v>
      </c>
      <c r="B416" s="5">
        <v>45896</v>
      </c>
      <c r="C416">
        <v>505.7933349609375</v>
      </c>
      <c r="D416" s="3">
        <f>IF(A416&gt;=Inputs!$B$3+1,AVERAGE(INDEX(C:C,ROW()-Inputs!$B$3):C415),0)</f>
        <v>502.21006774902344</v>
      </c>
      <c r="E416" s="3">
        <f>IF(A416&gt;=Inputs!$B$4+1,AVERAGE(INDEX(C:C,ROW()-Inputs!$B$4):D415),0)</f>
        <v>503.98590342203778</v>
      </c>
      <c r="F416">
        <f>IF(A416&gt;Inputs!$B$4,IF(D416&gt;E416,1,0),0)</f>
        <v>0</v>
      </c>
      <c r="G416">
        <f t="shared" si="26"/>
        <v>1</v>
      </c>
      <c r="H416">
        <f t="shared" si="24"/>
        <v>9.3617492934732205E-3</v>
      </c>
      <c r="I416">
        <f>IF(A416&gt;Inputs!$B$4,G416*Backtest!H416,0)</f>
        <v>9.3617492934732205E-3</v>
      </c>
      <c r="J416">
        <f t="shared" si="27"/>
        <v>1.2864020529513631</v>
      </c>
      <c r="K416">
        <f t="shared" si="25"/>
        <v>1</v>
      </c>
      <c r="L416">
        <f>(Inputs!$B$6*Backtest!J416)-(Backtest!K416*Inputs!$B$5)</f>
        <v>12864.015529513632</v>
      </c>
      <c r="M416">
        <f>IF(A416&gt;Inputs!$B$4,M415*(1+H415),Inputs!$B$6)</f>
        <v>13722.976497770474</v>
      </c>
      <c r="N416">
        <f>MAX($L$2:L416)</f>
        <v>13117.187819383063</v>
      </c>
    </row>
    <row r="417" spans="1:14" x14ac:dyDescent="0.3">
      <c r="A417">
        <v>416</v>
      </c>
      <c r="B417" s="5">
        <v>45897</v>
      </c>
      <c r="C417">
        <v>508.68792724609381</v>
      </c>
      <c r="D417" s="3">
        <f>IF(A417&gt;=Inputs!$B$3+1,AVERAGE(INDEX(C:C,ROW()-Inputs!$B$3):C416),0)</f>
        <v>503.44773864746094</v>
      </c>
      <c r="E417" s="3">
        <f>IF(A417&gt;=Inputs!$B$4+1,AVERAGE(INDEX(C:C,ROW()-Inputs!$B$4):D416),0)</f>
        <v>503.66899617513019</v>
      </c>
      <c r="F417">
        <f>IF(A417&gt;Inputs!$B$4,IF(D417&gt;E417,1,0),0)</f>
        <v>0</v>
      </c>
      <c r="G417">
        <f t="shared" si="26"/>
        <v>0</v>
      </c>
      <c r="H417">
        <f t="shared" si="24"/>
        <v>5.7228755008800203E-3</v>
      </c>
      <c r="I417">
        <f>IF(A417&gt;Inputs!$B$4,G417*Backtest!H417,0)</f>
        <v>0</v>
      </c>
      <c r="J417">
        <f t="shared" si="27"/>
        <v>1.2864020529513631</v>
      </c>
      <c r="K417">
        <f t="shared" si="25"/>
        <v>1</v>
      </c>
      <c r="L417">
        <f>(Inputs!$B$6*Backtest!J417)-(Backtest!K417*Inputs!$B$5)</f>
        <v>12864.015529513632</v>
      </c>
      <c r="M417">
        <f>IF(A417&gt;Inputs!$B$4,M416*(1+H416),Inputs!$B$6)</f>
        <v>13851.447563302827</v>
      </c>
      <c r="N417">
        <f>MAX($L$2:L417)</f>
        <v>13117.187819383063</v>
      </c>
    </row>
    <row r="418" spans="1:14" x14ac:dyDescent="0.3">
      <c r="A418">
        <v>417</v>
      </c>
      <c r="B418" s="5">
        <v>45898</v>
      </c>
      <c r="C418">
        <v>505.74343872070313</v>
      </c>
      <c r="D418" s="3">
        <f>IF(A418&gt;=Inputs!$B$3+1,AVERAGE(INDEX(C:C,ROW()-Inputs!$B$3):C417),0)</f>
        <v>507.24063110351563</v>
      </c>
      <c r="E418" s="3">
        <f>IF(A418&gt;=Inputs!$B$4+1,AVERAGE(INDEX(C:C,ROW()-Inputs!$B$4):D417),0)</f>
        <v>504.3402379353841</v>
      </c>
      <c r="F418">
        <f>IF(A418&gt;Inputs!$B$4,IF(D418&gt;E418,1,0),0)</f>
        <v>1</v>
      </c>
      <c r="G418">
        <f t="shared" si="26"/>
        <v>0</v>
      </c>
      <c r="H418">
        <f t="shared" si="24"/>
        <v>-5.7883986776163798E-3</v>
      </c>
      <c r="I418">
        <f>IF(A418&gt;Inputs!$B$4,G418*Backtest!H418,0)</f>
        <v>0</v>
      </c>
      <c r="J418">
        <f t="shared" si="27"/>
        <v>1.2864020529513631</v>
      </c>
      <c r="K418">
        <f t="shared" si="25"/>
        <v>0</v>
      </c>
      <c r="L418">
        <f>(Inputs!$B$6*Backtest!J418)-(Backtest!K418*Inputs!$B$5)</f>
        <v>12864.020529513631</v>
      </c>
      <c r="M418">
        <f>IF(A418&gt;Inputs!$B$4,M417*(1+H417),Inputs!$B$6)</f>
        <v>13930.717673214576</v>
      </c>
      <c r="N418">
        <f>MAX($L$2:L418)</f>
        <v>13117.187819383063</v>
      </c>
    </row>
    <row r="419" spans="1:14" x14ac:dyDescent="0.3">
      <c r="A419">
        <v>418</v>
      </c>
      <c r="B419" s="5">
        <v>45902</v>
      </c>
      <c r="C419">
        <v>504.17636108398438</v>
      </c>
      <c r="D419" s="3">
        <f>IF(A419&gt;=Inputs!$B$3+1,AVERAGE(INDEX(C:C,ROW()-Inputs!$B$3):C418),0)</f>
        <v>507.21568298339844</v>
      </c>
      <c r="E419" s="3">
        <f>IF(A419&gt;=Inputs!$B$4+1,AVERAGE(INDEX(C:C,ROW()-Inputs!$B$4):D418),0)</f>
        <v>505.52052307128906</v>
      </c>
      <c r="F419">
        <f>IF(A419&gt;Inputs!$B$4,IF(D419&gt;E419,1,0),0)</f>
        <v>1</v>
      </c>
      <c r="G419">
        <f t="shared" si="26"/>
        <v>1</v>
      </c>
      <c r="H419">
        <f t="shared" si="24"/>
        <v>-3.0985624661443723E-3</v>
      </c>
      <c r="I419">
        <f>IF(A419&gt;Inputs!$B$4,G419*Backtest!H419,0)</f>
        <v>-3.0985624661443723E-3</v>
      </c>
      <c r="J419">
        <f t="shared" si="27"/>
        <v>1.282416055833717</v>
      </c>
      <c r="K419">
        <f t="shared" si="25"/>
        <v>1</v>
      </c>
      <c r="L419">
        <f>(Inputs!$B$6*Backtest!J419)-(Backtest!K419*Inputs!$B$5)</f>
        <v>12824.15555833717</v>
      </c>
      <c r="M419">
        <f>IF(A419&gt;Inputs!$B$4,M418*(1+H418),Inputs!$B$6)</f>
        <v>13850.081125456694</v>
      </c>
      <c r="N419">
        <f>MAX($L$2:L419)</f>
        <v>13117.187819383063</v>
      </c>
    </row>
    <row r="420" spans="1:14" x14ac:dyDescent="0.3">
      <c r="A420">
        <v>419</v>
      </c>
      <c r="B420" s="5">
        <v>45903</v>
      </c>
      <c r="C420">
        <v>504.40594482421881</v>
      </c>
      <c r="D420" s="3">
        <f>IF(A420&gt;=Inputs!$B$3+1,AVERAGE(INDEX(C:C,ROW()-Inputs!$B$3):C419),0)</f>
        <v>504.95989990234375</v>
      </c>
      <c r="E420" s="3">
        <f>IF(A420&gt;=Inputs!$B$4+1,AVERAGE(INDEX(C:C,ROW()-Inputs!$B$4):D419),0)</f>
        <v>506.08529663085938</v>
      </c>
      <c r="F420">
        <f>IF(A420&gt;Inputs!$B$4,IF(D420&gt;E420,1,0),0)</f>
        <v>0</v>
      </c>
      <c r="G420">
        <f t="shared" si="26"/>
        <v>1</v>
      </c>
      <c r="H420">
        <f t="shared" si="24"/>
        <v>4.5536395189338386E-4</v>
      </c>
      <c r="I420">
        <f>IF(A420&gt;Inputs!$B$4,G420*Backtest!H420,0)</f>
        <v>4.5536395189338386E-4</v>
      </c>
      <c r="J420">
        <f t="shared" si="27"/>
        <v>1.2830000218768729</v>
      </c>
      <c r="K420">
        <f t="shared" si="25"/>
        <v>0</v>
      </c>
      <c r="L420">
        <f>(Inputs!$B$6*Backtest!J420)-(Backtest!K420*Inputs!$B$5)</f>
        <v>12830.00021876873</v>
      </c>
      <c r="M420">
        <f>IF(A420&gt;Inputs!$B$4,M419*(1+H419),Inputs!$B$6)</f>
        <v>13807.1657839283</v>
      </c>
      <c r="N420">
        <f>MAX($L$2:L420)</f>
        <v>13117.187819383063</v>
      </c>
    </row>
    <row r="421" spans="1:14" x14ac:dyDescent="0.3">
      <c r="A421">
        <v>420</v>
      </c>
      <c r="B421" s="5">
        <v>45904</v>
      </c>
      <c r="C421">
        <v>507.02105712890619</v>
      </c>
      <c r="D421" s="3">
        <f>IF(A421&gt;=Inputs!$B$3+1,AVERAGE(INDEX(C:C,ROW()-Inputs!$B$3):C420),0)</f>
        <v>504.29115295410156</v>
      </c>
      <c r="E421" s="3">
        <f>IF(A421&gt;=Inputs!$B$4+1,AVERAGE(INDEX(C:C,ROW()-Inputs!$B$4):D420),0)</f>
        <v>505.62365976969403</v>
      </c>
      <c r="F421">
        <f>IF(A421&gt;Inputs!$B$4,IF(D421&gt;E421,1,0),0)</f>
        <v>0</v>
      </c>
      <c r="G421">
        <f t="shared" si="26"/>
        <v>0</v>
      </c>
      <c r="H421">
        <f t="shared" si="24"/>
        <v>5.1845390236207045E-3</v>
      </c>
      <c r="I421">
        <f>IF(A421&gt;Inputs!$B$4,G421*Backtest!H421,0)</f>
        <v>0</v>
      </c>
      <c r="J421">
        <f t="shared" si="27"/>
        <v>1.2830000218768729</v>
      </c>
      <c r="K421">
        <f t="shared" si="25"/>
        <v>1</v>
      </c>
      <c r="L421">
        <f>(Inputs!$B$6*Backtest!J421)-(Backtest!K421*Inputs!$B$5)</f>
        <v>12829.99521876873</v>
      </c>
      <c r="M421">
        <f>IF(A421&gt;Inputs!$B$4,M420*(1+H420),Inputs!$B$6)</f>
        <v>13813.453069504116</v>
      </c>
      <c r="N421">
        <f>MAX($L$2:L421)</f>
        <v>13117.187819383063</v>
      </c>
    </row>
    <row r="422" spans="1:14" x14ac:dyDescent="0.3">
      <c r="A422">
        <v>421</v>
      </c>
      <c r="B422" s="5">
        <v>45905</v>
      </c>
      <c r="C422">
        <v>494.07528686523438</v>
      </c>
      <c r="D422" s="3">
        <f>IF(A422&gt;=Inputs!$B$3+1,AVERAGE(INDEX(C:C,ROW()-Inputs!$B$3):C421),0)</f>
        <v>505.7135009765625</v>
      </c>
      <c r="E422" s="3">
        <f>IF(A422&gt;=Inputs!$B$4+1,AVERAGE(INDEX(C:C,ROW()-Inputs!$B$4):D421),0)</f>
        <v>505.34501647949219</v>
      </c>
      <c r="F422">
        <f>IF(A422&gt;Inputs!$B$4,IF(D422&gt;E422,1,0),0)</f>
        <v>1</v>
      </c>
      <c r="G422">
        <f t="shared" si="26"/>
        <v>0</v>
      </c>
      <c r="H422">
        <f t="shared" si="24"/>
        <v>-2.553300317935403E-2</v>
      </c>
      <c r="I422">
        <f>IF(A422&gt;Inputs!$B$4,G422*Backtest!H422,0)</f>
        <v>0</v>
      </c>
      <c r="J422">
        <f t="shared" si="27"/>
        <v>1.2830000218768729</v>
      </c>
      <c r="K422">
        <f t="shared" si="25"/>
        <v>0</v>
      </c>
      <c r="L422">
        <f>(Inputs!$B$6*Backtest!J422)-(Backtest!K422*Inputs!$B$5)</f>
        <v>12830.00021876873</v>
      </c>
      <c r="M422">
        <f>IF(A422&gt;Inputs!$B$4,M421*(1+H421),Inputs!$B$6)</f>
        <v>13885.069455993913</v>
      </c>
      <c r="N422">
        <f>MAX($L$2:L422)</f>
        <v>13117.187819383063</v>
      </c>
    </row>
    <row r="423" spans="1:14" x14ac:dyDescent="0.3">
      <c r="A423">
        <v>422</v>
      </c>
      <c r="B423" s="5">
        <v>45908</v>
      </c>
      <c r="C423">
        <v>497.26931762695313</v>
      </c>
      <c r="D423" s="3">
        <f>IF(A423&gt;=Inputs!$B$3+1,AVERAGE(INDEX(C:C,ROW()-Inputs!$B$3):C422),0)</f>
        <v>500.54817199707031</v>
      </c>
      <c r="E423" s="3">
        <f>IF(A423&gt;=Inputs!$B$4+1,AVERAGE(INDEX(C:C,ROW()-Inputs!$B$4):D422),0)</f>
        <v>503.41114044189453</v>
      </c>
      <c r="F423">
        <f>IF(A423&gt;Inputs!$B$4,IF(D423&gt;E423,1,0),0)</f>
        <v>0</v>
      </c>
      <c r="G423">
        <f t="shared" si="26"/>
        <v>1</v>
      </c>
      <c r="H423">
        <f t="shared" si="24"/>
        <v>6.4646640838563751E-3</v>
      </c>
      <c r="I423">
        <f>IF(A423&gt;Inputs!$B$4,G423*Backtest!H423,0)</f>
        <v>6.4646640838563751E-3</v>
      </c>
      <c r="J423">
        <f t="shared" si="27"/>
        <v>1.2912941860378873</v>
      </c>
      <c r="K423">
        <f t="shared" si="25"/>
        <v>1</v>
      </c>
      <c r="L423">
        <f>(Inputs!$B$6*Backtest!J423)-(Backtest!K423*Inputs!$B$5)</f>
        <v>12912.936860378873</v>
      </c>
      <c r="M423">
        <f>IF(A423&gt;Inputs!$B$4,M422*(1+H422),Inputs!$B$6)</f>
        <v>13530.541933428469</v>
      </c>
      <c r="N423">
        <f>MAX($L$2:L423)</f>
        <v>13117.187819383063</v>
      </c>
    </row>
    <row r="424" spans="1:14" x14ac:dyDescent="0.3">
      <c r="A424">
        <v>423</v>
      </c>
      <c r="B424" s="5">
        <v>45909</v>
      </c>
      <c r="C424">
        <v>497.47891235351563</v>
      </c>
      <c r="D424" s="3">
        <f>IF(A424&gt;=Inputs!$B$3+1,AVERAGE(INDEX(C:C,ROW()-Inputs!$B$3):C423),0)</f>
        <v>495.67230224609375</v>
      </c>
      <c r="E424" s="3">
        <f>IF(A424&gt;=Inputs!$B$4+1,AVERAGE(INDEX(C:C,ROW()-Inputs!$B$4):D423),0)</f>
        <v>501.48641459147137</v>
      </c>
      <c r="F424">
        <f>IF(A424&gt;Inputs!$B$4,IF(D424&gt;E424,1,0),0)</f>
        <v>0</v>
      </c>
      <c r="G424">
        <f t="shared" si="26"/>
        <v>0</v>
      </c>
      <c r="H424">
        <f t="shared" si="24"/>
        <v>4.2149137124058988E-4</v>
      </c>
      <c r="I424">
        <f>IF(A424&gt;Inputs!$B$4,G424*Backtest!H424,0)</f>
        <v>0</v>
      </c>
      <c r="J424">
        <f t="shared" si="27"/>
        <v>1.2912941860378873</v>
      </c>
      <c r="K424">
        <f t="shared" si="25"/>
        <v>1</v>
      </c>
      <c r="L424">
        <f>(Inputs!$B$6*Backtest!J424)-(Backtest!K424*Inputs!$B$5)</f>
        <v>12912.936860378873</v>
      </c>
      <c r="M424">
        <f>IF(A424&gt;Inputs!$B$4,M423*(1+H423),Inputs!$B$6)</f>
        <v>13618.012341900616</v>
      </c>
      <c r="N424">
        <f>MAX($L$2:L424)</f>
        <v>13117.187819383063</v>
      </c>
    </row>
    <row r="425" spans="1:14" x14ac:dyDescent="0.3">
      <c r="A425">
        <v>424</v>
      </c>
      <c r="B425" s="5">
        <v>45910</v>
      </c>
      <c r="C425">
        <v>499.43524169921881</v>
      </c>
      <c r="D425" s="3">
        <f>IF(A425&gt;=Inputs!$B$3+1,AVERAGE(INDEX(C:C,ROW()-Inputs!$B$3):C424),0)</f>
        <v>497.37411499023438</v>
      </c>
      <c r="E425" s="3">
        <f>IF(A425&gt;=Inputs!$B$4+1,AVERAGE(INDEX(C:C,ROW()-Inputs!$B$4):D424),0)</f>
        <v>498.45958201090497</v>
      </c>
      <c r="F425">
        <f>IF(A425&gt;Inputs!$B$4,IF(D425&gt;E425,1,0),0)</f>
        <v>0</v>
      </c>
      <c r="G425">
        <f t="shared" si="26"/>
        <v>0</v>
      </c>
      <c r="H425">
        <f t="shared" si="24"/>
        <v>3.9324869800974049E-3</v>
      </c>
      <c r="I425">
        <f>IF(A425&gt;Inputs!$B$4,G425*Backtest!H425,0)</f>
        <v>0</v>
      </c>
      <c r="J425">
        <f t="shared" si="27"/>
        <v>1.2912941860378873</v>
      </c>
      <c r="K425">
        <f t="shared" si="25"/>
        <v>0</v>
      </c>
      <c r="L425">
        <f>(Inputs!$B$6*Backtest!J425)-(Backtest!K425*Inputs!$B$5)</f>
        <v>12912.941860378873</v>
      </c>
      <c r="M425">
        <f>IF(A425&gt;Inputs!$B$4,M424*(1+H424),Inputs!$B$6)</f>
        <v>13623.752216596175</v>
      </c>
      <c r="N425">
        <f>MAX($L$2:L425)</f>
        <v>13117.187819383063</v>
      </c>
    </row>
    <row r="426" spans="1:14" x14ac:dyDescent="0.3">
      <c r="A426">
        <v>425</v>
      </c>
      <c r="B426" s="5">
        <v>45911</v>
      </c>
      <c r="C426">
        <v>500.07406616210938</v>
      </c>
      <c r="D426" s="3">
        <f>IF(A426&gt;=Inputs!$B$3+1,AVERAGE(INDEX(C:C,ROW()-Inputs!$B$3):C425),0)</f>
        <v>498.45707702636719</v>
      </c>
      <c r="E426" s="3">
        <f>IF(A426&gt;=Inputs!$B$4+1,AVERAGE(INDEX(C:C,ROW()-Inputs!$B$4):D425),0)</f>
        <v>497.96301015218097</v>
      </c>
      <c r="F426">
        <f>IF(A426&gt;Inputs!$B$4,IF(D426&gt;E426,1,0),0)</f>
        <v>1</v>
      </c>
      <c r="G426">
        <f t="shared" si="26"/>
        <v>0</v>
      </c>
      <c r="H426">
        <f t="shared" si="24"/>
        <v>1.2790936833313449E-3</v>
      </c>
      <c r="I426">
        <f>IF(A426&gt;Inputs!$B$4,G426*Backtest!H426,0)</f>
        <v>0</v>
      </c>
      <c r="J426">
        <f t="shared" si="27"/>
        <v>1.2912941860378873</v>
      </c>
      <c r="K426">
        <f t="shared" si="25"/>
        <v>0</v>
      </c>
      <c r="L426">
        <f>(Inputs!$B$6*Backtest!J426)-(Backtest!K426*Inputs!$B$5)</f>
        <v>12912.941860378873</v>
      </c>
      <c r="M426">
        <f>IF(A426&gt;Inputs!$B$4,M425*(1+H425),Inputs!$B$6)</f>
        <v>13677.327444808012</v>
      </c>
      <c r="N426">
        <f>MAX($L$2:L426)</f>
        <v>13117.187819383063</v>
      </c>
    </row>
    <row r="427" spans="1:14" x14ac:dyDescent="0.3">
      <c r="A427">
        <v>426</v>
      </c>
      <c r="B427" s="5">
        <v>45912</v>
      </c>
      <c r="C427">
        <v>508.94744873046881</v>
      </c>
      <c r="D427" s="3">
        <f>IF(A427&gt;=Inputs!$B$3+1,AVERAGE(INDEX(C:C,ROW()-Inputs!$B$3):C426),0)</f>
        <v>499.75465393066406</v>
      </c>
      <c r="E427" s="3">
        <f>IF(A427&gt;=Inputs!$B$4+1,AVERAGE(INDEX(C:C,ROW()-Inputs!$B$4):D426),0)</f>
        <v>498.08195241292316</v>
      </c>
      <c r="F427">
        <f>IF(A427&gt;Inputs!$B$4,IF(D427&gt;E427,1,0),0)</f>
        <v>1</v>
      </c>
      <c r="G427">
        <f t="shared" si="26"/>
        <v>1</v>
      </c>
      <c r="H427">
        <f t="shared" si="24"/>
        <v>1.7744136656514753E-2</v>
      </c>
      <c r="I427">
        <f>IF(A427&gt;Inputs!$B$4,G427*Backtest!H427,0)</f>
        <v>1.7744136656514753E-2</v>
      </c>
      <c r="J427">
        <f t="shared" si="27"/>
        <v>1.3142070865387065</v>
      </c>
      <c r="K427">
        <f t="shared" si="25"/>
        <v>1</v>
      </c>
      <c r="L427">
        <f>(Inputs!$B$6*Backtest!J427)-(Backtest!K427*Inputs!$B$5)</f>
        <v>13142.065865387067</v>
      </c>
      <c r="M427">
        <f>IF(A427&gt;Inputs!$B$4,M426*(1+H426),Inputs!$B$6)</f>
        <v>13694.822027947521</v>
      </c>
      <c r="N427">
        <f>MAX($L$2:L427)</f>
        <v>13142.065865387067</v>
      </c>
    </row>
    <row r="428" spans="1:14" x14ac:dyDescent="0.3">
      <c r="A428">
        <v>427</v>
      </c>
      <c r="B428" s="5">
        <v>45915</v>
      </c>
      <c r="C428">
        <v>514.397216796875</v>
      </c>
      <c r="D428" s="3">
        <f>IF(A428&gt;=Inputs!$B$3+1,AVERAGE(INDEX(C:C,ROW()-Inputs!$B$3):C427),0)</f>
        <v>504.51075744628906</v>
      </c>
      <c r="E428" s="3">
        <f>IF(A428&gt;=Inputs!$B$4+1,AVERAGE(INDEX(C:C,ROW()-Inputs!$B$4):D427),0)</f>
        <v>500.67376708984375</v>
      </c>
      <c r="F428">
        <f>IF(A428&gt;Inputs!$B$4,IF(D428&gt;E428,1,0),0)</f>
        <v>1</v>
      </c>
      <c r="G428">
        <f t="shared" si="26"/>
        <v>1</v>
      </c>
      <c r="H428">
        <f t="shared" si="24"/>
        <v>1.0707919019930623E-2</v>
      </c>
      <c r="I428">
        <f>IF(A428&gt;Inputs!$B$4,G428*Backtest!H428,0)</f>
        <v>1.0707919019930623E-2</v>
      </c>
      <c r="J428">
        <f t="shared" si="27"/>
        <v>1.3282795095967819</v>
      </c>
      <c r="K428">
        <f t="shared" si="25"/>
        <v>0</v>
      </c>
      <c r="L428">
        <f>(Inputs!$B$6*Backtest!J428)-(Backtest!K428*Inputs!$B$5)</f>
        <v>13282.795095967818</v>
      </c>
      <c r="M428">
        <f>IF(A428&gt;Inputs!$B$4,M427*(1+H427),Inputs!$B$6)</f>
        <v>13937.82482149807</v>
      </c>
      <c r="N428">
        <f>MAX($L$2:L428)</f>
        <v>13282.795095967818</v>
      </c>
    </row>
    <row r="429" spans="1:14" x14ac:dyDescent="0.3">
      <c r="A429">
        <v>428</v>
      </c>
      <c r="B429" s="5">
        <v>45916</v>
      </c>
      <c r="C429">
        <v>508.08905029296881</v>
      </c>
      <c r="D429" s="3">
        <f>IF(A429&gt;=Inputs!$B$3+1,AVERAGE(INDEX(C:C,ROW()-Inputs!$B$3):C428),0)</f>
        <v>511.67233276367188</v>
      </c>
      <c r="E429" s="3">
        <f>IF(A429&gt;=Inputs!$B$4+1,AVERAGE(INDEX(C:C,ROW()-Inputs!$B$4):D428),0)</f>
        <v>504.35687001546222</v>
      </c>
      <c r="F429">
        <f>IF(A429&gt;Inputs!$B$4,IF(D429&gt;E429,1,0),0)</f>
        <v>1</v>
      </c>
      <c r="G429">
        <f t="shared" si="26"/>
        <v>1</v>
      </c>
      <c r="H429">
        <f t="shared" si="24"/>
        <v>-1.226322051893447E-2</v>
      </c>
      <c r="I429">
        <f>IF(A429&gt;Inputs!$B$4,G429*Backtest!H429,0)</f>
        <v>-1.226322051893447E-2</v>
      </c>
      <c r="J429">
        <f t="shared" si="27"/>
        <v>1.3119905250598145</v>
      </c>
      <c r="K429">
        <f t="shared" si="25"/>
        <v>0</v>
      </c>
      <c r="L429">
        <f>(Inputs!$B$6*Backtest!J429)-(Backtest!K429*Inputs!$B$5)</f>
        <v>13119.905250598145</v>
      </c>
      <c r="M429">
        <f>IF(A429&gt;Inputs!$B$4,M428*(1+H428),Inputs!$B$6)</f>
        <v>14087.069921000651</v>
      </c>
      <c r="N429">
        <f>MAX($L$2:L429)</f>
        <v>13282.795095967818</v>
      </c>
    </row>
    <row r="430" spans="1:14" x14ac:dyDescent="0.3">
      <c r="A430">
        <v>429</v>
      </c>
      <c r="B430" s="5">
        <v>45917</v>
      </c>
      <c r="C430">
        <v>509.06719970703119</v>
      </c>
      <c r="D430" s="3">
        <f>IF(A430&gt;=Inputs!$B$3+1,AVERAGE(INDEX(C:C,ROW()-Inputs!$B$3):C429),0)</f>
        <v>511.24313354492188</v>
      </c>
      <c r="E430" s="3">
        <f>IF(A430&gt;=Inputs!$B$4+1,AVERAGE(INDEX(C:C,ROW()-Inputs!$B$4):D429),0)</f>
        <v>507.89524332682294</v>
      </c>
      <c r="F430">
        <f>IF(A430&gt;Inputs!$B$4,IF(D430&gt;E430,1,0),0)</f>
        <v>1</v>
      </c>
      <c r="G430">
        <f t="shared" si="26"/>
        <v>1</v>
      </c>
      <c r="H430">
        <f t="shared" si="24"/>
        <v>1.9251535011399756E-3</v>
      </c>
      <c r="I430">
        <f>IF(A430&gt;Inputs!$B$4,G430*Backtest!H430,0)</f>
        <v>1.9251535011399756E-3</v>
      </c>
      <c r="J430">
        <f t="shared" si="27"/>
        <v>1.3145163082125959</v>
      </c>
      <c r="K430">
        <f t="shared" si="25"/>
        <v>0</v>
      </c>
      <c r="L430">
        <f>(Inputs!$B$6*Backtest!J430)-(Backtest!K430*Inputs!$B$5)</f>
        <v>13145.163082125959</v>
      </c>
      <c r="M430">
        <f>IF(A430&gt;Inputs!$B$4,M429*(1+H429),Inputs!$B$6)</f>
        <v>13914.317076093772</v>
      </c>
      <c r="N430">
        <f>MAX($L$2:L430)</f>
        <v>13282.795095967818</v>
      </c>
    </row>
    <row r="431" spans="1:14" x14ac:dyDescent="0.3">
      <c r="A431">
        <v>430</v>
      </c>
      <c r="B431" s="5">
        <v>45918</v>
      </c>
      <c r="C431">
        <v>507.50015258789063</v>
      </c>
      <c r="D431" s="3">
        <f>IF(A431&gt;=Inputs!$B$3+1,AVERAGE(INDEX(C:C,ROW()-Inputs!$B$3):C430),0)</f>
        <v>508.578125</v>
      </c>
      <c r="E431" s="3">
        <f>IF(A431&gt;=Inputs!$B$4+1,AVERAGE(INDEX(C:C,ROW()-Inputs!$B$4):D430),0)</f>
        <v>509.82994842529297</v>
      </c>
      <c r="F431">
        <f>IF(A431&gt;Inputs!$B$4,IF(D431&gt;E431,1,0),0)</f>
        <v>0</v>
      </c>
      <c r="G431">
        <f t="shared" si="26"/>
        <v>1</v>
      </c>
      <c r="H431">
        <f t="shared" si="24"/>
        <v>-3.0782716310192582E-3</v>
      </c>
      <c r="I431">
        <f>IF(A431&gt;Inputs!$B$4,G431*Backtest!H431,0)</f>
        <v>-3.0782716310192582E-3</v>
      </c>
      <c r="J431">
        <f t="shared" si="27"/>
        <v>1.3104698699525128</v>
      </c>
      <c r="K431">
        <f t="shared" si="25"/>
        <v>0</v>
      </c>
      <c r="L431">
        <f>(Inputs!$B$6*Backtest!J431)-(Backtest!K431*Inputs!$B$5)</f>
        <v>13104.698699525128</v>
      </c>
      <c r="M431">
        <f>IF(A431&gt;Inputs!$B$4,M430*(1+H430),Inputs!$B$6)</f>
        <v>13941.104272328786</v>
      </c>
      <c r="N431">
        <f>MAX($L$2:L431)</f>
        <v>13282.795095967818</v>
      </c>
    </row>
    <row r="432" spans="1:14" x14ac:dyDescent="0.3">
      <c r="A432">
        <v>431</v>
      </c>
      <c r="B432" s="5">
        <v>45919</v>
      </c>
      <c r="C432">
        <v>516.96240234375</v>
      </c>
      <c r="D432" s="3">
        <f>IF(A432&gt;=Inputs!$B$3+1,AVERAGE(INDEX(C:C,ROW()-Inputs!$B$3):C431),0)</f>
        <v>508.28367614746094</v>
      </c>
      <c r="E432" s="3">
        <f>IF(A432&gt;=Inputs!$B$4+1,AVERAGE(INDEX(C:C,ROW()-Inputs!$B$4):D431),0)</f>
        <v>509.35833231608075</v>
      </c>
      <c r="F432">
        <f>IF(A432&gt;Inputs!$B$4,IF(D432&gt;E432,1,0),0)</f>
        <v>0</v>
      </c>
      <c r="G432">
        <f t="shared" si="26"/>
        <v>0</v>
      </c>
      <c r="H432">
        <f t="shared" si="24"/>
        <v>1.8644821499281594E-2</v>
      </c>
      <c r="I432">
        <f>IF(A432&gt;Inputs!$B$4,G432*Backtest!H432,0)</f>
        <v>0</v>
      </c>
      <c r="J432">
        <f t="shared" si="27"/>
        <v>1.3104698699525128</v>
      </c>
      <c r="K432">
        <f t="shared" si="25"/>
        <v>1</v>
      </c>
      <c r="L432">
        <f>(Inputs!$B$6*Backtest!J432)-(Backtest!K432*Inputs!$B$5)</f>
        <v>13104.693699525129</v>
      </c>
      <c r="M432">
        <f>IF(A432&gt;Inputs!$B$4,M431*(1+H431),Inputs!$B$6)</f>
        <v>13898.189766542195</v>
      </c>
      <c r="N432">
        <f>MAX($L$2:L432)</f>
        <v>13282.795095967818</v>
      </c>
    </row>
    <row r="433" spans="1:14" x14ac:dyDescent="0.3">
      <c r="A433">
        <v>432</v>
      </c>
      <c r="B433" s="5">
        <v>45922</v>
      </c>
      <c r="C433">
        <v>513.48895263671875</v>
      </c>
      <c r="D433" s="3">
        <f>IF(A433&gt;=Inputs!$B$3+1,AVERAGE(INDEX(C:C,ROW()-Inputs!$B$3):C432),0)</f>
        <v>512.23127746582031</v>
      </c>
      <c r="E433" s="3">
        <f>IF(A433&gt;=Inputs!$B$4+1,AVERAGE(INDEX(C:C,ROW()-Inputs!$B$4):D432),0)</f>
        <v>510.27244822184247</v>
      </c>
      <c r="F433">
        <f>IF(A433&gt;Inputs!$B$4,IF(D433&gt;E433,1,0),0)</f>
        <v>1</v>
      </c>
      <c r="G433">
        <f t="shared" si="26"/>
        <v>0</v>
      </c>
      <c r="H433">
        <f t="shared" si="24"/>
        <v>-6.7189600080851397E-3</v>
      </c>
      <c r="I433">
        <f>IF(A433&gt;Inputs!$B$4,G433*Backtest!H433,0)</f>
        <v>0</v>
      </c>
      <c r="J433">
        <f t="shared" si="27"/>
        <v>1.3104698699525128</v>
      </c>
      <c r="K433">
        <f t="shared" si="25"/>
        <v>0</v>
      </c>
      <c r="L433">
        <f>(Inputs!$B$6*Backtest!J433)-(Backtest!K433*Inputs!$B$5)</f>
        <v>13104.698699525128</v>
      </c>
      <c r="M433">
        <f>IF(A433&gt;Inputs!$B$4,M432*(1+H432),Inputs!$B$6)</f>
        <v>14157.319033902517</v>
      </c>
      <c r="N433">
        <f>MAX($L$2:L433)</f>
        <v>13282.795095967818</v>
      </c>
    </row>
    <row r="434" spans="1:14" x14ac:dyDescent="0.3">
      <c r="A434">
        <v>433</v>
      </c>
      <c r="B434" s="5">
        <v>45923</v>
      </c>
      <c r="C434">
        <v>508.27871704101563</v>
      </c>
      <c r="D434" s="3">
        <f>IF(A434&gt;=Inputs!$B$3+1,AVERAGE(INDEX(C:C,ROW()-Inputs!$B$3):C433),0)</f>
        <v>515.22567749023438</v>
      </c>
      <c r="E434" s="3">
        <f>IF(A434&gt;=Inputs!$B$4+1,AVERAGE(INDEX(C:C,ROW()-Inputs!$B$4):D433),0)</f>
        <v>511.17409769694012</v>
      </c>
      <c r="F434">
        <f>IF(A434&gt;Inputs!$B$4,IF(D434&gt;E434,1,0),0)</f>
        <v>1</v>
      </c>
      <c r="G434">
        <f t="shared" si="26"/>
        <v>1</v>
      </c>
      <c r="H434">
        <f t="shared" si="24"/>
        <v>-1.0146733574206479E-2</v>
      </c>
      <c r="I434">
        <f>IF(A434&gt;Inputs!$B$4,G434*Backtest!H434,0)</f>
        <v>-1.0146733574206479E-2</v>
      </c>
      <c r="J434">
        <f t="shared" si="27"/>
        <v>1.2971728813250796</v>
      </c>
      <c r="K434">
        <f t="shared" si="25"/>
        <v>1</v>
      </c>
      <c r="L434">
        <f>(Inputs!$B$6*Backtest!J434)-(Backtest!K434*Inputs!$B$5)</f>
        <v>12971.723813250797</v>
      </c>
      <c r="M434">
        <f>IF(A434&gt;Inputs!$B$4,M433*(1+H433),Inputs!$B$6)</f>
        <v>14062.196573492023</v>
      </c>
      <c r="N434">
        <f>MAX($L$2:L434)</f>
        <v>13282.795095967818</v>
      </c>
    </row>
    <row r="435" spans="1:14" x14ac:dyDescent="0.3">
      <c r="A435">
        <v>434</v>
      </c>
      <c r="B435" s="5">
        <v>45924</v>
      </c>
      <c r="C435">
        <v>509.19696044921881</v>
      </c>
      <c r="D435" s="3">
        <f>IF(A435&gt;=Inputs!$B$3+1,AVERAGE(INDEX(C:C,ROW()-Inputs!$B$3):C434),0)</f>
        <v>510.88383483886719</v>
      </c>
      <c r="E435" s="3">
        <f>IF(A435&gt;=Inputs!$B$4+1,AVERAGE(INDEX(C:C,ROW()-Inputs!$B$4):D434),0)</f>
        <v>512.41178385416663</v>
      </c>
      <c r="F435">
        <f>IF(A435&gt;Inputs!$B$4,IF(D435&gt;E435,1,0),0)</f>
        <v>0</v>
      </c>
      <c r="G435">
        <f t="shared" si="26"/>
        <v>1</v>
      </c>
      <c r="H435">
        <f t="shared" si="24"/>
        <v>1.8065745769344499E-3</v>
      </c>
      <c r="I435">
        <f>IF(A435&gt;Inputs!$B$4,G435*Backtest!H435,0)</f>
        <v>1.8065745769344499E-3</v>
      </c>
      <c r="J435">
        <f t="shared" si="27"/>
        <v>1.2995163208743703</v>
      </c>
      <c r="K435">
        <f t="shared" si="25"/>
        <v>0</v>
      </c>
      <c r="L435">
        <f>(Inputs!$B$6*Backtest!J435)-(Backtest!K435*Inputs!$B$5)</f>
        <v>12995.163208743703</v>
      </c>
      <c r="M435">
        <f>IF(A435&gt;Inputs!$B$4,M434*(1+H434),Inputs!$B$6)</f>
        <v>13919.511211392681</v>
      </c>
      <c r="N435">
        <f>MAX($L$2:L435)</f>
        <v>13282.795095967818</v>
      </c>
    </row>
    <row r="436" spans="1:14" x14ac:dyDescent="0.3">
      <c r="A436">
        <v>435</v>
      </c>
      <c r="B436" s="5">
        <v>45925</v>
      </c>
      <c r="C436">
        <v>506.08279418945313</v>
      </c>
      <c r="D436" s="3">
        <f>IF(A436&gt;=Inputs!$B$3+1,AVERAGE(INDEX(C:C,ROW()-Inputs!$B$3):C435),0)</f>
        <v>508.73783874511719</v>
      </c>
      <c r="E436" s="3">
        <f>IF(A436&gt;=Inputs!$B$4+1,AVERAGE(INDEX(C:C,ROW()-Inputs!$B$4):D435),0)</f>
        <v>511.5509033203125</v>
      </c>
      <c r="F436">
        <f>IF(A436&gt;Inputs!$B$4,IF(D436&gt;E436,1,0),0)</f>
        <v>0</v>
      </c>
      <c r="G436">
        <f t="shared" si="26"/>
        <v>0</v>
      </c>
      <c r="H436">
        <f t="shared" si="24"/>
        <v>-6.115838274090124E-3</v>
      </c>
      <c r="I436">
        <f>IF(A436&gt;Inputs!$B$4,G436*Backtest!H436,0)</f>
        <v>0</v>
      </c>
      <c r="J436">
        <f t="shared" si="27"/>
        <v>1.2995163208743703</v>
      </c>
      <c r="K436">
        <f t="shared" si="25"/>
        <v>1</v>
      </c>
      <c r="L436">
        <f>(Inputs!$B$6*Backtest!J436)-(Backtest!K436*Inputs!$B$5)</f>
        <v>12995.158208743704</v>
      </c>
      <c r="M436">
        <f>IF(A436&gt;Inputs!$B$4,M435*(1+H435),Inputs!$B$6)</f>
        <v>13944.657846470536</v>
      </c>
      <c r="N436">
        <f>MAX($L$2:L436)</f>
        <v>13282.795095967818</v>
      </c>
    </row>
    <row r="437" spans="1:14" x14ac:dyDescent="0.3">
      <c r="A437">
        <v>436</v>
      </c>
      <c r="B437" s="5">
        <v>45926</v>
      </c>
      <c r="C437">
        <v>510.5045166015625</v>
      </c>
      <c r="D437" s="3">
        <f>IF(A437&gt;=Inputs!$B$3+1,AVERAGE(INDEX(C:C,ROW()-Inputs!$B$3):C436),0)</f>
        <v>507.63987731933594</v>
      </c>
      <c r="E437" s="3">
        <f>IF(A437&gt;=Inputs!$B$4+1,AVERAGE(INDEX(C:C,ROW()-Inputs!$B$4):D436),0)</f>
        <v>509.73430379231769</v>
      </c>
      <c r="F437">
        <f>IF(A437&gt;Inputs!$B$4,IF(D437&gt;E437,1,0),0)</f>
        <v>0</v>
      </c>
      <c r="G437">
        <f t="shared" si="26"/>
        <v>0</v>
      </c>
      <c r="H437">
        <f t="shared" si="24"/>
        <v>8.737152226625744E-3</v>
      </c>
      <c r="I437">
        <f>IF(A437&gt;Inputs!$B$4,G437*Backtest!H437,0)</f>
        <v>0</v>
      </c>
      <c r="J437">
        <f t="shared" si="27"/>
        <v>1.2995163208743703</v>
      </c>
      <c r="K437">
        <f t="shared" si="25"/>
        <v>0</v>
      </c>
      <c r="L437">
        <f>(Inputs!$B$6*Backtest!J437)-(Backtest!K437*Inputs!$B$5)</f>
        <v>12995.163208743703</v>
      </c>
      <c r="M437">
        <f>IF(A437&gt;Inputs!$B$4,M436*(1+H436),Inputs!$B$6)</f>
        <v>13859.374574294001</v>
      </c>
      <c r="N437">
        <f>MAX($L$2:L437)</f>
        <v>13282.795095967818</v>
      </c>
    </row>
    <row r="438" spans="1:14" x14ac:dyDescent="0.3">
      <c r="A438">
        <v>437</v>
      </c>
      <c r="B438" s="5">
        <v>45929</v>
      </c>
      <c r="C438">
        <v>513.63861083984375</v>
      </c>
      <c r="D438" s="3">
        <f>IF(A438&gt;=Inputs!$B$3+1,AVERAGE(INDEX(C:C,ROW()-Inputs!$B$3):C437),0)</f>
        <v>508.29365539550781</v>
      </c>
      <c r="E438" s="3">
        <f>IF(A438&gt;=Inputs!$B$4+1,AVERAGE(INDEX(C:C,ROW()-Inputs!$B$4):D437),0)</f>
        <v>508.8409703572591</v>
      </c>
      <c r="F438">
        <f>IF(A438&gt;Inputs!$B$4,IF(D438&gt;E438,1,0),0)</f>
        <v>0</v>
      </c>
      <c r="G438">
        <f t="shared" si="26"/>
        <v>0</v>
      </c>
      <c r="H438">
        <f t="shared" si="24"/>
        <v>6.1392096178598532E-3</v>
      </c>
      <c r="I438">
        <f>IF(A438&gt;Inputs!$B$4,G438*Backtest!H438,0)</f>
        <v>0</v>
      </c>
      <c r="J438">
        <f t="shared" si="27"/>
        <v>1.2995163208743703</v>
      </c>
      <c r="K438">
        <f t="shared" si="25"/>
        <v>0</v>
      </c>
      <c r="L438">
        <f>(Inputs!$B$6*Backtest!J438)-(Backtest!K438*Inputs!$B$5)</f>
        <v>12995.163208743703</v>
      </c>
      <c r="M438">
        <f>IF(A438&gt;Inputs!$B$4,M437*(1+H437),Inputs!$B$6)</f>
        <v>13980.466039715435</v>
      </c>
      <c r="N438">
        <f>MAX($L$2:L438)</f>
        <v>13282.795095967818</v>
      </c>
    </row>
    <row r="439" spans="1:14" x14ac:dyDescent="0.3">
      <c r="A439">
        <v>438</v>
      </c>
      <c r="B439" s="5">
        <v>45930</v>
      </c>
      <c r="C439">
        <v>516.982421875</v>
      </c>
      <c r="D439" s="3">
        <f>IF(A439&gt;=Inputs!$B$3+1,AVERAGE(INDEX(C:C,ROW()-Inputs!$B$3):C438),0)</f>
        <v>512.07156372070313</v>
      </c>
      <c r="E439" s="3">
        <f>IF(A439&gt;=Inputs!$B$4+1,AVERAGE(INDEX(C:C,ROW()-Inputs!$B$4):D438),0)</f>
        <v>509.14954884847003</v>
      </c>
      <c r="F439">
        <f>IF(A439&gt;Inputs!$B$4,IF(D439&gt;E439,1,0),0)</f>
        <v>1</v>
      </c>
      <c r="G439">
        <f t="shared" si="26"/>
        <v>0</v>
      </c>
      <c r="H439">
        <f t="shared" si="24"/>
        <v>6.5100460997058462E-3</v>
      </c>
      <c r="I439">
        <f>IF(A439&gt;Inputs!$B$4,G439*Backtest!H439,0)</f>
        <v>0</v>
      </c>
      <c r="J439">
        <f t="shared" si="27"/>
        <v>1.2995163208743703</v>
      </c>
      <c r="K439">
        <f t="shared" si="25"/>
        <v>0</v>
      </c>
      <c r="L439">
        <f>(Inputs!$B$6*Backtest!J439)-(Backtest!K439*Inputs!$B$5)</f>
        <v>12995.163208743703</v>
      </c>
      <c r="M439">
        <f>IF(A439&gt;Inputs!$B$4,M438*(1+H438),Inputs!$B$6)</f>
        <v>14066.295051288618</v>
      </c>
      <c r="N439">
        <f>MAX($L$2:L439)</f>
        <v>13282.795095967818</v>
      </c>
    </row>
    <row r="440" spans="1:14" x14ac:dyDescent="0.3">
      <c r="A440">
        <v>439</v>
      </c>
      <c r="B440" s="5">
        <v>45931</v>
      </c>
      <c r="C440">
        <v>518.7391357421875</v>
      </c>
      <c r="D440" s="3">
        <f>IF(A440&gt;=Inputs!$B$3+1,AVERAGE(INDEX(C:C,ROW()-Inputs!$B$3):C439),0)</f>
        <v>515.31051635742188</v>
      </c>
      <c r="E440" s="3">
        <f>IF(A440&gt;=Inputs!$B$4+1,AVERAGE(INDEX(C:C,ROW()-Inputs!$B$4):D439),0)</f>
        <v>511.52177429199219</v>
      </c>
      <c r="F440">
        <f>IF(A440&gt;Inputs!$B$4,IF(D440&gt;E440,1,0),0)</f>
        <v>1</v>
      </c>
      <c r="G440">
        <f t="shared" si="26"/>
        <v>1</v>
      </c>
      <c r="H440">
        <f t="shared" si="24"/>
        <v>3.3980146961596347E-3</v>
      </c>
      <c r="I440">
        <f>IF(A440&gt;Inputs!$B$4,G440*Backtest!H440,0)</f>
        <v>3.3980146961596347E-3</v>
      </c>
      <c r="J440">
        <f t="shared" si="27"/>
        <v>1.3039320964306007</v>
      </c>
      <c r="K440">
        <f t="shared" si="25"/>
        <v>1</v>
      </c>
      <c r="L440">
        <f>(Inputs!$B$6*Backtest!J440)-(Backtest!K440*Inputs!$B$5)</f>
        <v>13039.315964306008</v>
      </c>
      <c r="M440">
        <f>IF(A440&gt;Inputs!$B$4,M439*(1+H439),Inputs!$B$6)</f>
        <v>14157.867280524571</v>
      </c>
      <c r="N440">
        <f>MAX($L$2:L440)</f>
        <v>13282.795095967818</v>
      </c>
    </row>
    <row r="441" spans="1:14" x14ac:dyDescent="0.3">
      <c r="A441">
        <v>440</v>
      </c>
      <c r="B441" s="5">
        <v>45932</v>
      </c>
      <c r="C441">
        <v>514.77655029296875</v>
      </c>
      <c r="D441" s="3">
        <f>IF(A441&gt;=Inputs!$B$3+1,AVERAGE(INDEX(C:C,ROW()-Inputs!$B$3):C440),0)</f>
        <v>517.86077880859375</v>
      </c>
      <c r="E441" s="3">
        <f>IF(A441&gt;=Inputs!$B$4+1,AVERAGE(INDEX(C:C,ROW()-Inputs!$B$4):D440),0)</f>
        <v>514.17265065511071</v>
      </c>
      <c r="F441">
        <f>IF(A441&gt;Inputs!$B$4,IF(D441&gt;E441,1,0),0)</f>
        <v>1</v>
      </c>
      <c r="G441">
        <f t="shared" si="26"/>
        <v>1</v>
      </c>
      <c r="H441">
        <f t="shared" si="24"/>
        <v>-7.6388789204216989E-3</v>
      </c>
      <c r="I441">
        <f>IF(A441&gt;Inputs!$B$4,G441*Backtest!H441,0)</f>
        <v>-7.6388789204216989E-3</v>
      </c>
      <c r="J441">
        <f t="shared" si="27"/>
        <v>1.2939715170255157</v>
      </c>
      <c r="K441">
        <f t="shared" si="25"/>
        <v>0</v>
      </c>
      <c r="L441">
        <f>(Inputs!$B$6*Backtest!J441)-(Backtest!K441*Inputs!$B$5)</f>
        <v>12939.715170255156</v>
      </c>
      <c r="M441">
        <f>IF(A441&gt;Inputs!$B$4,M440*(1+H440),Inputs!$B$6)</f>
        <v>14205.975921610072</v>
      </c>
      <c r="N441">
        <f>MAX($L$2:L441)</f>
        <v>13282.795095967818</v>
      </c>
    </row>
    <row r="442" spans="1:14" x14ac:dyDescent="0.3">
      <c r="A442">
        <v>441</v>
      </c>
      <c r="B442" s="5">
        <v>45933</v>
      </c>
      <c r="C442">
        <v>516.38348388671875</v>
      </c>
      <c r="D442" s="3">
        <f>IF(A442&gt;=Inputs!$B$3+1,AVERAGE(INDEX(C:C,ROW()-Inputs!$B$3):C441),0)</f>
        <v>516.75784301757813</v>
      </c>
      <c r="E442" s="3">
        <f>IF(A442&gt;=Inputs!$B$4+1,AVERAGE(INDEX(C:C,ROW()-Inputs!$B$4):D441),0)</f>
        <v>515.95682779947913</v>
      </c>
      <c r="F442">
        <f>IF(A442&gt;Inputs!$B$4,IF(D442&gt;E442,1,0),0)</f>
        <v>1</v>
      </c>
      <c r="G442">
        <f t="shared" si="26"/>
        <v>1</v>
      </c>
      <c r="H442">
        <f t="shared" si="24"/>
        <v>3.1216138202787569E-3</v>
      </c>
      <c r="I442">
        <f>IF(A442&gt;Inputs!$B$4,G442*Backtest!H442,0)</f>
        <v>3.1216138202787569E-3</v>
      </c>
      <c r="J442">
        <f t="shared" si="27"/>
        <v>1.2980107963961096</v>
      </c>
      <c r="K442">
        <f t="shared" si="25"/>
        <v>0</v>
      </c>
      <c r="L442">
        <f>(Inputs!$B$6*Backtest!J442)-(Backtest!K442*Inputs!$B$5)</f>
        <v>12980.107963961096</v>
      </c>
      <c r="M442">
        <f>IF(A442&gt;Inputs!$B$4,M441*(1+H441),Inputs!$B$6)</f>
        <v>14097.458191598467</v>
      </c>
      <c r="N442">
        <f>MAX($L$2:L442)</f>
        <v>13282.795095967818</v>
      </c>
    </row>
    <row r="443" spans="1:14" x14ac:dyDescent="0.3">
      <c r="A443">
        <v>442</v>
      </c>
      <c r="B443" s="5">
        <v>45936</v>
      </c>
      <c r="C443">
        <v>527.58258056640625</v>
      </c>
      <c r="D443" s="3">
        <f>IF(A443&gt;=Inputs!$B$3+1,AVERAGE(INDEX(C:C,ROW()-Inputs!$B$3):C442),0)</f>
        <v>515.58001708984375</v>
      </c>
      <c r="E443" s="3">
        <f>IF(A443&gt;=Inputs!$B$4+1,AVERAGE(INDEX(C:C,ROW()-Inputs!$B$4):D442),0)</f>
        <v>516.6380513509115</v>
      </c>
      <c r="F443">
        <f>IF(A443&gt;Inputs!$B$4,IF(D443&gt;E443,1,0),0)</f>
        <v>0</v>
      </c>
      <c r="G443">
        <f t="shared" si="26"/>
        <v>1</v>
      </c>
      <c r="H443">
        <f t="shared" si="24"/>
        <v>2.168755785021248E-2</v>
      </c>
      <c r="I443">
        <f>IF(A443&gt;Inputs!$B$4,G443*Backtest!H443,0)</f>
        <v>2.168755785021248E-2</v>
      </c>
      <c r="J443">
        <f t="shared" si="27"/>
        <v>1.3261614806331505</v>
      </c>
      <c r="K443">
        <f t="shared" si="25"/>
        <v>0</v>
      </c>
      <c r="L443">
        <f>(Inputs!$B$6*Backtest!J443)-(Backtest!K443*Inputs!$B$5)</f>
        <v>13261.614806331505</v>
      </c>
      <c r="M443">
        <f>IF(A443&gt;Inputs!$B$4,M442*(1+H442),Inputs!$B$6)</f>
        <v>14141.465011920163</v>
      </c>
      <c r="N443">
        <f>MAX($L$2:L443)</f>
        <v>13282.795095967818</v>
      </c>
    </row>
    <row r="444" spans="1:14" x14ac:dyDescent="0.3">
      <c r="A444">
        <v>443</v>
      </c>
      <c r="B444" s="5">
        <v>45937</v>
      </c>
      <c r="C444">
        <v>523.0010986328125</v>
      </c>
      <c r="D444" s="3">
        <f>IF(A444&gt;=Inputs!$B$3+1,AVERAGE(INDEX(C:C,ROW()-Inputs!$B$3):C443),0)</f>
        <v>521.9830322265625</v>
      </c>
      <c r="E444" s="3">
        <f>IF(A444&gt;=Inputs!$B$4+1,AVERAGE(INDEX(C:C,ROW()-Inputs!$B$4):D443),0)</f>
        <v>518.15687561035156</v>
      </c>
      <c r="F444">
        <f>IF(A444&gt;Inputs!$B$4,IF(D444&gt;E444,1,0),0)</f>
        <v>1</v>
      </c>
      <c r="G444">
        <f t="shared" si="26"/>
        <v>0</v>
      </c>
      <c r="H444">
        <f t="shared" si="24"/>
        <v>-8.6839143337050784E-3</v>
      </c>
      <c r="I444">
        <f>IF(A444&gt;Inputs!$B$4,G444*Backtest!H444,0)</f>
        <v>0</v>
      </c>
      <c r="J444">
        <f t="shared" si="27"/>
        <v>1.3261614806331505</v>
      </c>
      <c r="K444">
        <f t="shared" si="25"/>
        <v>1</v>
      </c>
      <c r="L444">
        <f>(Inputs!$B$6*Backtest!J444)-(Backtest!K444*Inputs!$B$5)</f>
        <v>13261.609806331506</v>
      </c>
      <c r="M444">
        <f>IF(A444&gt;Inputs!$B$4,M443*(1+H443),Inputs!$B$6)</f>
        <v>14448.158852452938</v>
      </c>
      <c r="N444">
        <f>MAX($L$2:L444)</f>
        <v>13282.795095967818</v>
      </c>
    </row>
    <row r="445" spans="1:14" x14ac:dyDescent="0.3">
      <c r="A445">
        <v>444</v>
      </c>
      <c r="B445" s="5">
        <v>45938</v>
      </c>
      <c r="C445">
        <v>523.8695068359375</v>
      </c>
      <c r="D445" s="3">
        <f>IF(A445&gt;=Inputs!$B$3+1,AVERAGE(INDEX(C:C,ROW()-Inputs!$B$3):C444),0)</f>
        <v>525.29183959960938</v>
      </c>
      <c r="E445" s="3">
        <f>IF(A445&gt;=Inputs!$B$4+1,AVERAGE(INDEX(C:C,ROW()-Inputs!$B$4):D444),0)</f>
        <v>520.21467590332031</v>
      </c>
      <c r="F445">
        <f>IF(A445&gt;Inputs!$B$4,IF(D445&gt;E445,1,0),0)</f>
        <v>1</v>
      </c>
      <c r="G445">
        <f t="shared" si="26"/>
        <v>1</v>
      </c>
      <c r="H445">
        <f t="shared" si="24"/>
        <v>1.6604328468814433E-3</v>
      </c>
      <c r="I445">
        <f>IF(A445&gt;Inputs!$B$4,G445*Backtest!H445,0)</f>
        <v>1.6604328468814433E-3</v>
      </c>
      <c r="J445">
        <f t="shared" si="27"/>
        <v>1.3283634827158628</v>
      </c>
      <c r="K445">
        <f t="shared" si="25"/>
        <v>1</v>
      </c>
      <c r="L445">
        <f>(Inputs!$B$6*Backtest!J445)-(Backtest!K445*Inputs!$B$5)</f>
        <v>13283.629827158629</v>
      </c>
      <c r="M445">
        <f>IF(A445&gt;Inputs!$B$4,M444*(1+H444),Inputs!$B$6)</f>
        <v>14322.692278698474</v>
      </c>
      <c r="N445">
        <f>MAX($L$2:L445)</f>
        <v>13283.629827158629</v>
      </c>
    </row>
    <row r="446" spans="1:14" x14ac:dyDescent="0.3">
      <c r="A446">
        <v>445</v>
      </c>
      <c r="B446" s="5">
        <v>45939</v>
      </c>
      <c r="C446">
        <v>521.42413330078125</v>
      </c>
      <c r="D446" s="3">
        <f>IF(A446&gt;=Inputs!$B$3+1,AVERAGE(INDEX(C:C,ROW()-Inputs!$B$3):C445),0)</f>
        <v>523.435302734375</v>
      </c>
      <c r="E446" s="3">
        <f>IF(A446&gt;=Inputs!$B$4+1,AVERAGE(INDEX(C:C,ROW()-Inputs!$B$4):D445),0)</f>
        <v>522.88467915852868</v>
      </c>
      <c r="F446">
        <f>IF(A446&gt;Inputs!$B$4,IF(D446&gt;E446,1,0),0)</f>
        <v>1</v>
      </c>
      <c r="G446">
        <f t="shared" si="26"/>
        <v>1</v>
      </c>
      <c r="H446">
        <f t="shared" si="24"/>
        <v>-4.6679058491604364E-3</v>
      </c>
      <c r="I446">
        <f>IF(A446&gt;Inputs!$B$4,G446*Backtest!H446,0)</f>
        <v>-4.6679058491604364E-3</v>
      </c>
      <c r="J446">
        <f t="shared" si="27"/>
        <v>1.3221628070450824</v>
      </c>
      <c r="K446">
        <f t="shared" si="25"/>
        <v>0</v>
      </c>
      <c r="L446">
        <f>(Inputs!$B$6*Backtest!J446)-(Backtest!K446*Inputs!$B$5)</f>
        <v>13221.628070450824</v>
      </c>
      <c r="M446">
        <f>IF(A446&gt;Inputs!$B$4,M445*(1+H445),Inputs!$B$6)</f>
        <v>14346.474147413801</v>
      </c>
      <c r="N446">
        <f>MAX($L$2:L446)</f>
        <v>13283.629827158629</v>
      </c>
    </row>
    <row r="447" spans="1:14" x14ac:dyDescent="0.3">
      <c r="A447">
        <v>446</v>
      </c>
      <c r="B447" s="5">
        <v>45940</v>
      </c>
      <c r="C447">
        <v>510.00546264648438</v>
      </c>
      <c r="D447" s="3">
        <f>IF(A447&gt;=Inputs!$B$3+1,AVERAGE(INDEX(C:C,ROW()-Inputs!$B$3):C446),0)</f>
        <v>522.64682006835938</v>
      </c>
      <c r="E447" s="3">
        <f>IF(A447&gt;=Inputs!$B$4+1,AVERAGE(INDEX(C:C,ROW()-Inputs!$B$4):D446),0)</f>
        <v>523.16748555501306</v>
      </c>
      <c r="F447">
        <f>IF(A447&gt;Inputs!$B$4,IF(D447&gt;E447,1,0),0)</f>
        <v>0</v>
      </c>
      <c r="G447">
        <f t="shared" si="26"/>
        <v>1</v>
      </c>
      <c r="H447">
        <f t="shared" si="24"/>
        <v>-2.1899006825811917E-2</v>
      </c>
      <c r="I447">
        <f>IF(A447&gt;Inputs!$B$4,G447*Backtest!H447,0)</f>
        <v>-2.1899006825811917E-2</v>
      </c>
      <c r="J447">
        <f t="shared" si="27"/>
        <v>1.2932087547087674</v>
      </c>
      <c r="K447">
        <f t="shared" si="25"/>
        <v>0</v>
      </c>
      <c r="L447">
        <f>(Inputs!$B$6*Backtest!J447)-(Backtest!K447*Inputs!$B$5)</f>
        <v>12932.087547087674</v>
      </c>
      <c r="M447">
        <f>IF(A447&gt;Inputs!$B$4,M446*(1+H446),Inputs!$B$6)</f>
        <v>14279.506156826259</v>
      </c>
      <c r="N447">
        <f>MAX($L$2:L447)</f>
        <v>13283.629827158629</v>
      </c>
    </row>
    <row r="448" spans="1:14" x14ac:dyDescent="0.3">
      <c r="A448">
        <v>447</v>
      </c>
      <c r="B448" s="5">
        <v>45943</v>
      </c>
      <c r="C448">
        <v>513.08966064453125</v>
      </c>
      <c r="D448" s="3">
        <f>IF(A448&gt;=Inputs!$B$3+1,AVERAGE(INDEX(C:C,ROW()-Inputs!$B$3):C447),0)</f>
        <v>515.71479797363281</v>
      </c>
      <c r="E448" s="3">
        <f>IF(A448&gt;=Inputs!$B$4+1,AVERAGE(INDEX(C:C,ROW()-Inputs!$B$4):D447),0)</f>
        <v>521.11217753092444</v>
      </c>
      <c r="F448">
        <f>IF(A448&gt;Inputs!$B$4,IF(D448&gt;E448,1,0),0)</f>
        <v>0</v>
      </c>
      <c r="G448">
        <f t="shared" si="26"/>
        <v>0</v>
      </c>
      <c r="H448">
        <f t="shared" si="24"/>
        <v>6.0473822810496181E-3</v>
      </c>
      <c r="I448">
        <f>IF(A448&gt;Inputs!$B$4,G448*Backtest!H448,0)</f>
        <v>0</v>
      </c>
      <c r="J448">
        <f t="shared" si="27"/>
        <v>1.2932087547087674</v>
      </c>
      <c r="K448">
        <f t="shared" si="25"/>
        <v>1</v>
      </c>
      <c r="L448">
        <f>(Inputs!$B$6*Backtest!J448)-(Backtest!K448*Inputs!$B$5)</f>
        <v>12932.082547087675</v>
      </c>
      <c r="M448">
        <f>IF(A448&gt;Inputs!$B$4,M447*(1+H447),Inputs!$B$6)</f>
        <v>13966.799154028697</v>
      </c>
      <c r="N448">
        <f>MAX($L$2:L448)</f>
        <v>13283.629827158629</v>
      </c>
    </row>
    <row r="449" spans="1:14" x14ac:dyDescent="0.3">
      <c r="A449">
        <v>448</v>
      </c>
      <c r="B449" s="5">
        <v>45944</v>
      </c>
      <c r="C449">
        <v>512.610595703125</v>
      </c>
      <c r="D449" s="3">
        <f>IF(A449&gt;=Inputs!$B$3+1,AVERAGE(INDEX(C:C,ROW()-Inputs!$B$3):C448),0)</f>
        <v>511.54756164550781</v>
      </c>
      <c r="E449" s="3">
        <f>IF(A449&gt;=Inputs!$B$4+1,AVERAGE(INDEX(C:C,ROW()-Inputs!$B$4):D448),0)</f>
        <v>517.71936289469397</v>
      </c>
      <c r="F449">
        <f>IF(A449&gt;Inputs!$B$4,IF(D449&gt;E449,1,0),0)</f>
        <v>0</v>
      </c>
      <c r="G449">
        <f t="shared" si="26"/>
        <v>0</v>
      </c>
      <c r="H449">
        <f t="shared" si="24"/>
        <v>-9.3368660129389269E-4</v>
      </c>
      <c r="I449">
        <f>IF(A449&gt;Inputs!$B$4,G449*Backtest!H449,0)</f>
        <v>0</v>
      </c>
      <c r="J449">
        <f t="shared" si="27"/>
        <v>1.2932087547087674</v>
      </c>
      <c r="K449">
        <f t="shared" si="25"/>
        <v>0</v>
      </c>
      <c r="L449">
        <f>(Inputs!$B$6*Backtest!J449)-(Backtest!K449*Inputs!$B$5)</f>
        <v>12932.087547087674</v>
      </c>
      <c r="M449">
        <f>IF(A449&gt;Inputs!$B$4,M448*(1+H448),Inputs!$B$6)</f>
        <v>14051.261727755749</v>
      </c>
      <c r="N449">
        <f>MAX($L$2:L449)</f>
        <v>13283.629827158629</v>
      </c>
    </row>
    <row r="450" spans="1:14" x14ac:dyDescent="0.3">
      <c r="A450">
        <v>449</v>
      </c>
      <c r="B450" s="5">
        <v>45945</v>
      </c>
      <c r="C450">
        <v>512.4708251953125</v>
      </c>
      <c r="D450" s="3">
        <f>IF(A450&gt;=Inputs!$B$3+1,AVERAGE(INDEX(C:C,ROW()-Inputs!$B$3):C449),0)</f>
        <v>512.85012817382813</v>
      </c>
      <c r="E450" s="3">
        <f>IF(A450&gt;=Inputs!$B$4+1,AVERAGE(INDEX(C:C,ROW()-Inputs!$B$4):D449),0)</f>
        <v>514.26914978027344</v>
      </c>
      <c r="F450">
        <f>IF(A450&gt;Inputs!$B$4,IF(D450&gt;E450,1,0),0)</f>
        <v>0</v>
      </c>
      <c r="G450">
        <f t="shared" si="26"/>
        <v>0</v>
      </c>
      <c r="H450">
        <f t="shared" si="24"/>
        <v>-2.7266410211590486E-4</v>
      </c>
      <c r="I450">
        <f>IF(A450&gt;Inputs!$B$4,G450*Backtest!H450,0)</f>
        <v>0</v>
      </c>
      <c r="J450">
        <f t="shared" si="27"/>
        <v>1.2932087547087674</v>
      </c>
      <c r="K450">
        <f t="shared" si="25"/>
        <v>0</v>
      </c>
      <c r="L450">
        <f>(Inputs!$B$6*Backtest!J450)-(Backtest!K450*Inputs!$B$5)</f>
        <v>12932.087547087674</v>
      </c>
      <c r="M450">
        <f>IF(A450&gt;Inputs!$B$4,M449*(1+H449),Inputs!$B$6)</f>
        <v>14038.14225294927</v>
      </c>
      <c r="N450">
        <f>MAX($L$2:L450)</f>
        <v>13283.629827158629</v>
      </c>
    </row>
    <row r="451" spans="1:14" x14ac:dyDescent="0.3">
      <c r="A451">
        <v>450</v>
      </c>
      <c r="B451" s="5">
        <v>45946</v>
      </c>
      <c r="C451">
        <v>510.65423583984381</v>
      </c>
      <c r="D451" s="3">
        <f>IF(A451&gt;=Inputs!$B$3+1,AVERAGE(INDEX(C:C,ROW()-Inputs!$B$3):C450),0)</f>
        <v>512.54071044921875</v>
      </c>
      <c r="E451" s="3">
        <f>IF(A451&gt;=Inputs!$B$4+1,AVERAGE(INDEX(C:C,ROW()-Inputs!$B$4):D450),0)</f>
        <v>513.04726155598962</v>
      </c>
      <c r="F451">
        <f>IF(A451&gt;Inputs!$B$4,IF(D451&gt;E451,1,0),0)</f>
        <v>0</v>
      </c>
      <c r="G451">
        <f t="shared" si="26"/>
        <v>0</v>
      </c>
      <c r="H451">
        <f t="shared" ref="H451:H514" si="28">(C451/C450)-1</f>
        <v>-3.5447663869965229E-3</v>
      </c>
      <c r="I451">
        <f>IF(A451&gt;Inputs!$B$4,G451*Backtest!H451,0)</f>
        <v>0</v>
      </c>
      <c r="J451">
        <f t="shared" si="27"/>
        <v>1.2932087547087674</v>
      </c>
      <c r="K451">
        <f t="shared" ref="K451:K514" si="29">ABS(G451-G450)</f>
        <v>0</v>
      </c>
      <c r="L451">
        <f>(Inputs!$B$6*Backtest!J451)-(Backtest!K451*Inputs!$B$5)</f>
        <v>12932.087547087674</v>
      </c>
      <c r="M451">
        <f>IF(A451&gt;Inputs!$B$4,M450*(1+H450),Inputs!$B$6)</f>
        <v>14034.314555496494</v>
      </c>
      <c r="N451">
        <f>MAX($L$2:L451)</f>
        <v>13283.629827158629</v>
      </c>
    </row>
    <row r="452" spans="1:14" x14ac:dyDescent="0.3">
      <c r="A452">
        <v>451</v>
      </c>
      <c r="B452" s="5">
        <v>45947</v>
      </c>
      <c r="C452">
        <v>512.62060546875</v>
      </c>
      <c r="D452" s="3">
        <f>IF(A452&gt;=Inputs!$B$3+1,AVERAGE(INDEX(C:C,ROW()-Inputs!$B$3):C451),0)</f>
        <v>511.56253051757813</v>
      </c>
      <c r="E452" s="3">
        <f>IF(A452&gt;=Inputs!$B$4+1,AVERAGE(INDEX(C:C,ROW()-Inputs!$B$4):D451),0)</f>
        <v>512.11234283447266</v>
      </c>
      <c r="F452">
        <f>IF(A452&gt;Inputs!$B$4,IF(D452&gt;E452,1,0),0)</f>
        <v>0</v>
      </c>
      <c r="G452">
        <f t="shared" ref="G452:G515" si="30">F451</f>
        <v>0</v>
      </c>
      <c r="H452">
        <f t="shared" si="28"/>
        <v>3.8506870028645057E-3</v>
      </c>
      <c r="I452">
        <f>IF(A452&gt;Inputs!$B$4,G452*Backtest!H452,0)</f>
        <v>0</v>
      </c>
      <c r="J452">
        <f t="shared" ref="J452:J515" si="31">J451*(1+I452)</f>
        <v>1.2932087547087674</v>
      </c>
      <c r="K452">
        <f t="shared" si="29"/>
        <v>0</v>
      </c>
      <c r="L452">
        <f>(Inputs!$B$6*Backtest!J452)-(Backtest!K452*Inputs!$B$5)</f>
        <v>12932.087547087674</v>
      </c>
      <c r="M452">
        <f>IF(A452&gt;Inputs!$B$4,M451*(1+H451),Inputs!$B$6)</f>
        <v>13984.566188995634</v>
      </c>
      <c r="N452">
        <f>MAX($L$2:L452)</f>
        <v>13283.629827158629</v>
      </c>
    </row>
    <row r="453" spans="1:14" x14ac:dyDescent="0.3">
      <c r="A453">
        <v>452</v>
      </c>
      <c r="B453" s="5">
        <v>45950</v>
      </c>
      <c r="C453">
        <v>515.82452392578125</v>
      </c>
      <c r="D453" s="3">
        <f>IF(A453&gt;=Inputs!$B$3+1,AVERAGE(INDEX(C:C,ROW()-Inputs!$B$3):C452),0)</f>
        <v>511.63742065429688</v>
      </c>
      <c r="E453" s="3">
        <f>IF(A453&gt;=Inputs!$B$4+1,AVERAGE(INDEX(C:C,ROW()-Inputs!$B$4):D452),0)</f>
        <v>512.11650594075525</v>
      </c>
      <c r="F453">
        <f>IF(A453&gt;Inputs!$B$4,IF(D453&gt;E453,1,0),0)</f>
        <v>0</v>
      </c>
      <c r="G453">
        <f t="shared" si="30"/>
        <v>0</v>
      </c>
      <c r="H453">
        <f t="shared" si="28"/>
        <v>6.2500773922296027E-3</v>
      </c>
      <c r="I453">
        <f>IF(A453&gt;Inputs!$B$4,G453*Backtest!H453,0)</f>
        <v>0</v>
      </c>
      <c r="J453">
        <f t="shared" si="31"/>
        <v>1.2932087547087674</v>
      </c>
      <c r="K453">
        <f t="shared" si="29"/>
        <v>0</v>
      </c>
      <c r="L453">
        <f>(Inputs!$B$6*Backtest!J453)-(Backtest!K453*Inputs!$B$5)</f>
        <v>12932.087547087674</v>
      </c>
      <c r="M453">
        <f>IF(A453&gt;Inputs!$B$4,M452*(1+H452),Inputs!$B$6)</f>
        <v>14038.416376260298</v>
      </c>
      <c r="N453">
        <f>MAX($L$2:L453)</f>
        <v>13283.629827158629</v>
      </c>
    </row>
    <row r="454" spans="1:14" x14ac:dyDescent="0.3">
      <c r="A454">
        <v>453</v>
      </c>
      <c r="B454" s="5">
        <v>45951</v>
      </c>
      <c r="C454">
        <v>516.69293212890625</v>
      </c>
      <c r="D454" s="3">
        <f>IF(A454&gt;=Inputs!$B$3+1,AVERAGE(INDEX(C:C,ROW()-Inputs!$B$3):C453),0)</f>
        <v>514.22256469726563</v>
      </c>
      <c r="E454" s="3">
        <f>IF(A454&gt;=Inputs!$B$4+1,AVERAGE(INDEX(C:C,ROW()-Inputs!$B$4):D453),0)</f>
        <v>512.47333780924475</v>
      </c>
      <c r="F454">
        <f>IF(A454&gt;Inputs!$B$4,IF(D454&gt;E454,1,0),0)</f>
        <v>1</v>
      </c>
      <c r="G454">
        <f t="shared" si="30"/>
        <v>0</v>
      </c>
      <c r="H454">
        <f t="shared" si="28"/>
        <v>1.6835341532732695E-3</v>
      </c>
      <c r="I454">
        <f>IF(A454&gt;Inputs!$B$4,G454*Backtest!H454,0)</f>
        <v>0</v>
      </c>
      <c r="J454">
        <f t="shared" si="31"/>
        <v>1.2932087547087674</v>
      </c>
      <c r="K454">
        <f t="shared" si="29"/>
        <v>0</v>
      </c>
      <c r="L454">
        <f>(Inputs!$B$6*Backtest!J454)-(Backtest!K454*Inputs!$B$5)</f>
        <v>12932.087547087674</v>
      </c>
      <c r="M454">
        <f>IF(A454&gt;Inputs!$B$4,M453*(1+H453),Inputs!$B$6)</f>
        <v>14126.157565076268</v>
      </c>
      <c r="N454">
        <f>MAX($L$2:L454)</f>
        <v>13283.629827158629</v>
      </c>
    </row>
    <row r="455" spans="1:14" x14ac:dyDescent="0.3">
      <c r="A455">
        <v>454</v>
      </c>
      <c r="B455" s="5">
        <v>45952</v>
      </c>
      <c r="C455">
        <v>519.56756591796875</v>
      </c>
      <c r="D455" s="3">
        <f>IF(A455&gt;=Inputs!$B$3+1,AVERAGE(INDEX(C:C,ROW()-Inputs!$B$3):C454),0)</f>
        <v>516.25872802734375</v>
      </c>
      <c r="E455" s="3">
        <f>IF(A455&gt;=Inputs!$B$4+1,AVERAGE(INDEX(C:C,ROW()-Inputs!$B$4):D454),0)</f>
        <v>513.76009623209632</v>
      </c>
      <c r="F455">
        <f>IF(A455&gt;Inputs!$B$4,IF(D455&gt;E455,1,0),0)</f>
        <v>1</v>
      </c>
      <c r="G455">
        <f t="shared" si="30"/>
        <v>1</v>
      </c>
      <c r="H455">
        <f t="shared" si="28"/>
        <v>5.5635245042318093E-3</v>
      </c>
      <c r="I455">
        <f>IF(A455&gt;Inputs!$B$4,G455*Backtest!H455,0)</f>
        <v>5.5635245042318093E-3</v>
      </c>
      <c r="J455">
        <f t="shared" si="31"/>
        <v>1.3004035533046767</v>
      </c>
      <c r="K455">
        <f t="shared" si="29"/>
        <v>1</v>
      </c>
      <c r="L455">
        <f>(Inputs!$B$6*Backtest!J455)-(Backtest!K455*Inputs!$B$5)</f>
        <v>13004.030533046767</v>
      </c>
      <c r="M455">
        <f>IF(A455&gt;Inputs!$B$4,M454*(1+H454),Inputs!$B$6)</f>
        <v>14149.939433791593</v>
      </c>
      <c r="N455">
        <f>MAX($L$2:L455)</f>
        <v>13283.629827158629</v>
      </c>
    </row>
    <row r="456" spans="1:14" x14ac:dyDescent="0.3">
      <c r="A456">
        <v>455</v>
      </c>
      <c r="B456" s="5">
        <v>45953</v>
      </c>
      <c r="C456">
        <v>519.5875244140625</v>
      </c>
      <c r="D456" s="3">
        <f>IF(A456&gt;=Inputs!$B$3+1,AVERAGE(INDEX(C:C,ROW()-Inputs!$B$3):C455),0)</f>
        <v>518.1302490234375</v>
      </c>
      <c r="E456" s="3">
        <f>IF(A456&gt;=Inputs!$B$4+1,AVERAGE(INDEX(C:C,ROW()-Inputs!$B$4):D455),0)</f>
        <v>515.70062255859375</v>
      </c>
      <c r="F456">
        <f>IF(A456&gt;Inputs!$B$4,IF(D456&gt;E456,1,0),0)</f>
        <v>1</v>
      </c>
      <c r="G456">
        <f t="shared" si="30"/>
        <v>1</v>
      </c>
      <c r="H456">
        <f t="shared" si="28"/>
        <v>3.8413668217440744E-5</v>
      </c>
      <c r="I456">
        <f>IF(A456&gt;Inputs!$B$4,G456*Backtest!H456,0)</f>
        <v>3.8413668217440744E-5</v>
      </c>
      <c r="J456">
        <f t="shared" si="31"/>
        <v>1.3004535065753222</v>
      </c>
      <c r="K456">
        <f t="shared" si="29"/>
        <v>0</v>
      </c>
      <c r="L456">
        <f>(Inputs!$B$6*Backtest!J456)-(Backtest!K456*Inputs!$B$5)</f>
        <v>13004.535065753222</v>
      </c>
      <c r="M456">
        <f>IF(A456&gt;Inputs!$B$4,M455*(1+H455),Inputs!$B$6)</f>
        <v>14228.662968564888</v>
      </c>
      <c r="N456">
        <f>MAX($L$2:L456)</f>
        <v>13283.629827158629</v>
      </c>
    </row>
    <row r="457" spans="1:14" x14ac:dyDescent="0.3">
      <c r="A457">
        <v>456</v>
      </c>
      <c r="B457" s="5">
        <v>45954</v>
      </c>
      <c r="C457">
        <v>522.6318359375</v>
      </c>
      <c r="D457" s="3">
        <f>IF(A457&gt;=Inputs!$B$3+1,AVERAGE(INDEX(C:C,ROW()-Inputs!$B$3):C456),0)</f>
        <v>519.57754516601563</v>
      </c>
      <c r="E457" s="3">
        <f>IF(A457&gt;=Inputs!$B$4+1,AVERAGE(INDEX(C:C,ROW()-Inputs!$B$4):D456),0)</f>
        <v>517.40992736816406</v>
      </c>
      <c r="F457">
        <f>IF(A457&gt;Inputs!$B$4,IF(D457&gt;E457,1,0),0)</f>
        <v>1</v>
      </c>
      <c r="G457">
        <f t="shared" si="30"/>
        <v>1</v>
      </c>
      <c r="H457">
        <f t="shared" si="28"/>
        <v>5.8590928003334763E-3</v>
      </c>
      <c r="I457">
        <f>IF(A457&gt;Inputs!$B$4,G457*Backtest!H457,0)</f>
        <v>5.8590928003334763E-3</v>
      </c>
      <c r="J457">
        <f t="shared" si="31"/>
        <v>1.308072984352866</v>
      </c>
      <c r="K457">
        <f t="shared" si="29"/>
        <v>0</v>
      </c>
      <c r="L457">
        <f>(Inputs!$B$6*Backtest!J457)-(Backtest!K457*Inputs!$B$5)</f>
        <v>13080.729843528659</v>
      </c>
      <c r="M457">
        <f>IF(A457&gt;Inputs!$B$4,M456*(1+H456),Inputs!$B$6)</f>
        <v>14229.20954370334</v>
      </c>
      <c r="N457">
        <f>MAX($L$2:L457)</f>
        <v>13283.629827158629</v>
      </c>
    </row>
    <row r="458" spans="1:14" x14ac:dyDescent="0.3">
      <c r="A458">
        <v>457</v>
      </c>
      <c r="B458" s="5">
        <v>45957</v>
      </c>
      <c r="C458">
        <v>530.527099609375</v>
      </c>
      <c r="D458" s="3">
        <f>IF(A458&gt;=Inputs!$B$3+1,AVERAGE(INDEX(C:C,ROW()-Inputs!$B$3):C457),0)</f>
        <v>521.10968017578125</v>
      </c>
      <c r="E458" s="3">
        <f>IF(A458&gt;=Inputs!$B$4+1,AVERAGE(INDEX(C:C,ROW()-Inputs!$B$4):D457),0)</f>
        <v>519.29224141438806</v>
      </c>
      <c r="F458">
        <f>IF(A458&gt;Inputs!$B$4,IF(D458&gt;E458,1,0),0)</f>
        <v>1</v>
      </c>
      <c r="G458">
        <f t="shared" si="30"/>
        <v>1</v>
      </c>
      <c r="H458">
        <f t="shared" si="28"/>
        <v>1.5106740785724382E-2</v>
      </c>
      <c r="I458">
        <f>IF(A458&gt;Inputs!$B$4,G458*Backtest!H458,0)</f>
        <v>1.5106740785724382E-2</v>
      </c>
      <c r="J458">
        <f t="shared" si="31"/>
        <v>1.3278337038562937</v>
      </c>
      <c r="K458">
        <f t="shared" si="29"/>
        <v>0</v>
      </c>
      <c r="L458">
        <f>(Inputs!$B$6*Backtest!J458)-(Backtest!K458*Inputs!$B$5)</f>
        <v>13278.337038562937</v>
      </c>
      <c r="M458">
        <f>IF(A458&gt;Inputs!$B$4,M457*(1+H457),Inputs!$B$6)</f>
        <v>14312.579802895289</v>
      </c>
      <c r="N458">
        <f>MAX($L$2:L458)</f>
        <v>13283.629827158629</v>
      </c>
    </row>
    <row r="459" spans="1:14" x14ac:dyDescent="0.3">
      <c r="A459">
        <v>458</v>
      </c>
      <c r="B459" s="5">
        <v>45958</v>
      </c>
      <c r="C459">
        <v>541.057373046875</v>
      </c>
      <c r="D459" s="3">
        <f>IF(A459&gt;=Inputs!$B$3+1,AVERAGE(INDEX(C:C,ROW()-Inputs!$B$3):C458),0)</f>
        <v>526.5794677734375</v>
      </c>
      <c r="E459" s="3">
        <f>IF(A459&gt;=Inputs!$B$4+1,AVERAGE(INDEX(C:C,ROW()-Inputs!$B$4):D458),0)</f>
        <v>521.92732238769531</v>
      </c>
      <c r="F459">
        <f>IF(A459&gt;Inputs!$B$4,IF(D459&gt;E459,1,0),0)</f>
        <v>1</v>
      </c>
      <c r="G459">
        <f t="shared" si="30"/>
        <v>1</v>
      </c>
      <c r="H459">
        <f t="shared" si="28"/>
        <v>1.9848700368470196E-2</v>
      </c>
      <c r="I459">
        <f>IF(A459&gt;Inputs!$B$4,G459*Backtest!H459,0)</f>
        <v>1.9848700368470196E-2</v>
      </c>
      <c r="J459">
        <f t="shared" si="31"/>
        <v>1.3541894771832932</v>
      </c>
      <c r="K459">
        <f t="shared" si="29"/>
        <v>0</v>
      </c>
      <c r="L459">
        <f>(Inputs!$B$6*Backtest!J459)-(Backtest!K459*Inputs!$B$5)</f>
        <v>13541.894771832933</v>
      </c>
      <c r="M459">
        <f>IF(A459&gt;Inputs!$B$4,M458*(1+H458),Inputs!$B$6)</f>
        <v>14528.796235952623</v>
      </c>
      <c r="N459">
        <f>MAX($L$2:L459)</f>
        <v>13541.894771832933</v>
      </c>
    </row>
    <row r="460" spans="1:14" x14ac:dyDescent="0.3">
      <c r="A460">
        <v>459</v>
      </c>
      <c r="B460" s="5">
        <v>45959</v>
      </c>
      <c r="C460">
        <v>540.538330078125</v>
      </c>
      <c r="D460" s="3">
        <f>IF(A460&gt;=Inputs!$B$3+1,AVERAGE(INDEX(C:C,ROW()-Inputs!$B$3):C459),0)</f>
        <v>535.792236328125</v>
      </c>
      <c r="E460" s="3">
        <f>IF(A460&gt;=Inputs!$B$4+1,AVERAGE(INDEX(C:C,ROW()-Inputs!$B$4):D459),0)</f>
        <v>526.91383361816406</v>
      </c>
      <c r="F460">
        <f>IF(A460&gt;Inputs!$B$4,IF(D460&gt;E460,1,0),0)</f>
        <v>1</v>
      </c>
      <c r="G460">
        <f t="shared" si="30"/>
        <v>1</v>
      </c>
      <c r="H460">
        <f t="shared" si="28"/>
        <v>-9.5931225523659958E-4</v>
      </c>
      <c r="I460">
        <f>IF(A460&gt;Inputs!$B$4,G460*Backtest!H460,0)</f>
        <v>-9.5931225523659958E-4</v>
      </c>
      <c r="J460">
        <f t="shared" si="31"/>
        <v>1.3528903866219189</v>
      </c>
      <c r="K460">
        <f t="shared" si="29"/>
        <v>0</v>
      </c>
      <c r="L460">
        <f>(Inputs!$B$6*Backtest!J460)-(Backtest!K460*Inputs!$B$5)</f>
        <v>13528.903866219189</v>
      </c>
      <c r="M460">
        <f>IF(A460&gt;Inputs!$B$4,M459*(1+H459),Inputs!$B$6)</f>
        <v>14817.173959154605</v>
      </c>
      <c r="N460">
        <f>MAX($L$2:L460)</f>
        <v>13541.894771832933</v>
      </c>
    </row>
    <row r="461" spans="1:14" x14ac:dyDescent="0.3">
      <c r="A461">
        <v>460</v>
      </c>
      <c r="B461" s="5">
        <v>45960</v>
      </c>
      <c r="C461">
        <v>524.77783203125</v>
      </c>
      <c r="D461" s="3">
        <f>IF(A461&gt;=Inputs!$B$3+1,AVERAGE(INDEX(C:C,ROW()-Inputs!$B$3):C460),0)</f>
        <v>540.7978515625</v>
      </c>
      <c r="E461" s="3">
        <f>IF(A461&gt;=Inputs!$B$4+1,AVERAGE(INDEX(C:C,ROW()-Inputs!$B$4):D460),0)</f>
        <v>532.6006978352865</v>
      </c>
      <c r="F461">
        <f>IF(A461&gt;Inputs!$B$4,IF(D461&gt;E461,1,0),0)</f>
        <v>1</v>
      </c>
      <c r="G461">
        <f t="shared" si="30"/>
        <v>1</v>
      </c>
      <c r="H461">
        <f t="shared" si="28"/>
        <v>-2.9157040620222285E-2</v>
      </c>
      <c r="I461">
        <f>IF(A461&gt;Inputs!$B$4,G461*Backtest!H461,0)</f>
        <v>-2.9157040620222285E-2</v>
      </c>
      <c r="J461">
        <f t="shared" si="31"/>
        <v>1.3134441066644753</v>
      </c>
      <c r="K461">
        <f t="shared" si="29"/>
        <v>0</v>
      </c>
      <c r="L461">
        <f>(Inputs!$B$6*Backtest!J461)-(Backtest!K461*Inputs!$B$5)</f>
        <v>13134.441066644753</v>
      </c>
      <c r="M461">
        <f>IF(A461&gt;Inputs!$B$4,M460*(1+H460),Inputs!$B$6)</f>
        <v>14802.959662587615</v>
      </c>
      <c r="N461">
        <f>MAX($L$2:L461)</f>
        <v>13541.894771832933</v>
      </c>
    </row>
    <row r="462" spans="1:14" x14ac:dyDescent="0.3">
      <c r="A462">
        <v>461</v>
      </c>
      <c r="B462" s="5">
        <v>45961</v>
      </c>
      <c r="C462">
        <v>516.8426513671875</v>
      </c>
      <c r="D462" s="3">
        <f>IF(A462&gt;=Inputs!$B$3+1,AVERAGE(INDEX(C:C,ROW()-Inputs!$B$3):C461),0)</f>
        <v>532.6580810546875</v>
      </c>
      <c r="E462" s="3">
        <f>IF(A462&gt;=Inputs!$B$4+1,AVERAGE(INDEX(C:C,ROW()-Inputs!$B$4):D461),0)</f>
        <v>534.92384847005212</v>
      </c>
      <c r="F462">
        <f>IF(A462&gt;Inputs!$B$4,IF(D462&gt;E462,1,0),0)</f>
        <v>0</v>
      </c>
      <c r="G462">
        <f t="shared" si="30"/>
        <v>1</v>
      </c>
      <c r="H462">
        <f t="shared" si="28"/>
        <v>-1.5121028709135675E-2</v>
      </c>
      <c r="I462">
        <f>IF(A462&gt;Inputs!$B$4,G462*Backtest!H462,0)</f>
        <v>-1.5121028709135675E-2</v>
      </c>
      <c r="J462">
        <f t="shared" si="31"/>
        <v>1.2935834806197568</v>
      </c>
      <c r="K462">
        <f t="shared" si="29"/>
        <v>0</v>
      </c>
      <c r="L462">
        <f>(Inputs!$B$6*Backtest!J462)-(Backtest!K462*Inputs!$B$5)</f>
        <v>12935.834806197568</v>
      </c>
      <c r="M462">
        <f>IF(A462&gt;Inputs!$B$4,M461*(1+H461),Inputs!$B$6)</f>
        <v>14371.349166406035</v>
      </c>
      <c r="N462">
        <f>MAX($L$2:L462)</f>
        <v>13541.894771832933</v>
      </c>
    </row>
    <row r="463" spans="1:14" x14ac:dyDescent="0.3">
      <c r="A463">
        <v>462</v>
      </c>
      <c r="B463" s="5">
        <v>45964</v>
      </c>
      <c r="C463">
        <v>516.06414794921875</v>
      </c>
      <c r="D463" s="3">
        <f>IF(A463&gt;=Inputs!$B$3+1,AVERAGE(INDEX(C:C,ROW()-Inputs!$B$3):C462),0)</f>
        <v>520.81024169921875</v>
      </c>
      <c r="E463" s="3">
        <f>IF(A463&gt;=Inputs!$B$4+1,AVERAGE(INDEX(C:C,ROW()-Inputs!$B$4):D462),0)</f>
        <v>531.90116373697913</v>
      </c>
      <c r="F463">
        <f>IF(A463&gt;Inputs!$B$4,IF(D463&gt;E463,1,0),0)</f>
        <v>0</v>
      </c>
      <c r="G463">
        <f t="shared" si="30"/>
        <v>0</v>
      </c>
      <c r="H463">
        <f t="shared" si="28"/>
        <v>-1.5062677507543532E-3</v>
      </c>
      <c r="I463">
        <f>IF(A463&gt;Inputs!$B$4,G463*Backtest!H463,0)</f>
        <v>0</v>
      </c>
      <c r="J463">
        <f t="shared" si="31"/>
        <v>1.2935834806197568</v>
      </c>
      <c r="K463">
        <f t="shared" si="29"/>
        <v>1</v>
      </c>
      <c r="L463">
        <f>(Inputs!$B$6*Backtest!J463)-(Backtest!K463*Inputs!$B$5)</f>
        <v>12935.829806197569</v>
      </c>
      <c r="M463">
        <f>IF(A463&gt;Inputs!$B$4,M462*(1+H462),Inputs!$B$6)</f>
        <v>14154.039583071795</v>
      </c>
      <c r="N463">
        <f>MAX($L$2:L463)</f>
        <v>13541.894771832933</v>
      </c>
    </row>
    <row r="464" spans="1:14" x14ac:dyDescent="0.3">
      <c r="A464">
        <v>463</v>
      </c>
      <c r="B464" s="5">
        <v>45965</v>
      </c>
      <c r="C464">
        <v>513.36920166015625</v>
      </c>
      <c r="D464" s="3">
        <f>IF(A464&gt;=Inputs!$B$3+1,AVERAGE(INDEX(C:C,ROW()-Inputs!$B$3):C463),0)</f>
        <v>516.45339965820313</v>
      </c>
      <c r="E464" s="3">
        <f>IF(A464&gt;=Inputs!$B$4+1,AVERAGE(INDEX(C:C,ROW()-Inputs!$B$4):D463),0)</f>
        <v>525.32513427734375</v>
      </c>
      <c r="F464">
        <f>IF(A464&gt;Inputs!$B$4,IF(D464&gt;E464,1,0),0)</f>
        <v>0</v>
      </c>
      <c r="G464">
        <f t="shared" si="30"/>
        <v>0</v>
      </c>
      <c r="H464">
        <f t="shared" si="28"/>
        <v>-5.2221149246114429E-3</v>
      </c>
      <c r="I464">
        <f>IF(A464&gt;Inputs!$B$4,G464*Backtest!H464,0)</f>
        <v>0</v>
      </c>
      <c r="J464">
        <f t="shared" si="31"/>
        <v>1.2935834806197568</v>
      </c>
      <c r="K464">
        <f t="shared" si="29"/>
        <v>0</v>
      </c>
      <c r="L464">
        <f>(Inputs!$B$6*Backtest!J464)-(Backtest!K464*Inputs!$B$5)</f>
        <v>12935.834806197568</v>
      </c>
      <c r="M464">
        <f>IF(A464&gt;Inputs!$B$4,M463*(1+H463),Inputs!$B$6)</f>
        <v>14132.719809704913</v>
      </c>
      <c r="N464">
        <f>MAX($L$2:L464)</f>
        <v>13541.894771832933</v>
      </c>
    </row>
    <row r="465" spans="1:14" x14ac:dyDescent="0.3">
      <c r="A465">
        <v>464</v>
      </c>
      <c r="B465" s="5">
        <v>45966</v>
      </c>
      <c r="C465">
        <v>506.21255493164063</v>
      </c>
      <c r="D465" s="3">
        <f>IF(A465&gt;=Inputs!$B$3+1,AVERAGE(INDEX(C:C,ROW()-Inputs!$B$3):C464),0)</f>
        <v>514.7166748046875</v>
      </c>
      <c r="E465" s="3">
        <f>IF(A465&gt;=Inputs!$B$4+1,AVERAGE(INDEX(C:C,ROW()-Inputs!$B$4):D464),0)</f>
        <v>519.36628723144531</v>
      </c>
      <c r="F465">
        <f>IF(A465&gt;Inputs!$B$4,IF(D465&gt;E465,1,0),0)</f>
        <v>0</v>
      </c>
      <c r="G465">
        <f t="shared" si="30"/>
        <v>0</v>
      </c>
      <c r="H465">
        <f t="shared" si="28"/>
        <v>-1.3940545528193238E-2</v>
      </c>
      <c r="I465">
        <f>IF(A465&gt;Inputs!$B$4,G465*Backtest!H465,0)</f>
        <v>0</v>
      </c>
      <c r="J465">
        <f t="shared" si="31"/>
        <v>1.2935834806197568</v>
      </c>
      <c r="K465">
        <f t="shared" si="29"/>
        <v>0</v>
      </c>
      <c r="L465">
        <f>(Inputs!$B$6*Backtest!J465)-(Backtest!K465*Inputs!$B$5)</f>
        <v>12935.834806197568</v>
      </c>
      <c r="M465">
        <f>IF(A465&gt;Inputs!$B$4,M464*(1+H464),Inputs!$B$6)</f>
        <v>14058.917122661302</v>
      </c>
      <c r="N465">
        <f>MAX($L$2:L465)</f>
        <v>13541.894771832933</v>
      </c>
    </row>
    <row r="466" spans="1:14" x14ac:dyDescent="0.3">
      <c r="A466">
        <v>465</v>
      </c>
      <c r="B466" s="5">
        <v>45967</v>
      </c>
      <c r="C466">
        <v>496.17135620117188</v>
      </c>
      <c r="D466" s="3">
        <f>IF(A466&gt;=Inputs!$B$3+1,AVERAGE(INDEX(C:C,ROW()-Inputs!$B$3):C465),0)</f>
        <v>509.79087829589844</v>
      </c>
      <c r="E466" s="3">
        <f>IF(A466&gt;=Inputs!$B$4+1,AVERAGE(INDEX(C:C,ROW()-Inputs!$B$4):D465),0)</f>
        <v>514.6043701171875</v>
      </c>
      <c r="F466">
        <f>IF(A466&gt;Inputs!$B$4,IF(D466&gt;E466,1,0),0)</f>
        <v>0</v>
      </c>
      <c r="G466">
        <f t="shared" si="30"/>
        <v>0</v>
      </c>
      <c r="H466">
        <f t="shared" si="28"/>
        <v>-1.9835933804179806E-2</v>
      </c>
      <c r="I466">
        <f>IF(A466&gt;Inputs!$B$4,G466*Backtest!H466,0)</f>
        <v>0</v>
      </c>
      <c r="J466">
        <f t="shared" si="31"/>
        <v>1.2935834806197568</v>
      </c>
      <c r="K466">
        <f t="shared" si="29"/>
        <v>0</v>
      </c>
      <c r="L466">
        <f>(Inputs!$B$6*Backtest!J466)-(Backtest!K466*Inputs!$B$5)</f>
        <v>12935.834806197568</v>
      </c>
      <c r="M466">
        <f>IF(A466&gt;Inputs!$B$4,M465*(1+H465),Inputs!$B$6)</f>
        <v>13862.928148435747</v>
      </c>
      <c r="N466">
        <f>MAX($L$2:L466)</f>
        <v>13541.894771832933</v>
      </c>
    </row>
    <row r="467" spans="1:14" x14ac:dyDescent="0.3">
      <c r="A467">
        <v>466</v>
      </c>
      <c r="B467" s="5">
        <v>45968</v>
      </c>
      <c r="C467">
        <v>495.89187622070313</v>
      </c>
      <c r="D467" s="3">
        <f>IF(A467&gt;=Inputs!$B$3+1,AVERAGE(INDEX(C:C,ROW()-Inputs!$B$3):C466),0)</f>
        <v>501.19195556640625</v>
      </c>
      <c r="E467" s="3">
        <f>IF(A467&gt;=Inputs!$B$4+1,AVERAGE(INDEX(C:C,ROW()-Inputs!$B$4):D466),0)</f>
        <v>509.45234425862628</v>
      </c>
      <c r="F467">
        <f>IF(A467&gt;Inputs!$B$4,IF(D467&gt;E467,1,0),0)</f>
        <v>0</v>
      </c>
      <c r="G467">
        <f t="shared" si="30"/>
        <v>0</v>
      </c>
      <c r="H467">
        <f t="shared" si="28"/>
        <v>-5.632731050992934E-4</v>
      </c>
      <c r="I467">
        <f>IF(A467&gt;Inputs!$B$4,G467*Backtest!H467,0)</f>
        <v>0</v>
      </c>
      <c r="J467">
        <f t="shared" si="31"/>
        <v>1.2935834806197568</v>
      </c>
      <c r="K467">
        <f t="shared" si="29"/>
        <v>0</v>
      </c>
      <c r="L467">
        <f>(Inputs!$B$6*Backtest!J467)-(Backtest!K467*Inputs!$B$5)</f>
        <v>12935.834806197568</v>
      </c>
      <c r="M467">
        <f>IF(A467&gt;Inputs!$B$4,M466*(1+H466),Inputs!$B$6)</f>
        <v>13587.944023351274</v>
      </c>
      <c r="N467">
        <f>MAX($L$2:L467)</f>
        <v>13541.894771832933</v>
      </c>
    </row>
    <row r="468" spans="1:14" x14ac:dyDescent="0.3">
      <c r="A468">
        <v>467</v>
      </c>
      <c r="B468" s="5">
        <v>45971</v>
      </c>
      <c r="C468">
        <v>505.05471801757813</v>
      </c>
      <c r="D468" s="3">
        <f>IF(A468&gt;=Inputs!$B$3+1,AVERAGE(INDEX(C:C,ROW()-Inputs!$B$3):C467),0)</f>
        <v>496.0316162109375</v>
      </c>
      <c r="E468" s="3">
        <f>IF(A468&gt;=Inputs!$B$4+1,AVERAGE(INDEX(C:C,ROW()-Inputs!$B$4):D467),0)</f>
        <v>503.99588267008465</v>
      </c>
      <c r="F468">
        <f>IF(A468&gt;Inputs!$B$4,IF(D468&gt;E468,1,0),0)</f>
        <v>0</v>
      </c>
      <c r="G468">
        <f t="shared" si="30"/>
        <v>0</v>
      </c>
      <c r="H468">
        <f t="shared" si="28"/>
        <v>1.8477499302281375E-2</v>
      </c>
      <c r="I468">
        <f>IF(A468&gt;Inputs!$B$4,G468*Backtest!H468,0)</f>
        <v>0</v>
      </c>
      <c r="J468">
        <f t="shared" si="31"/>
        <v>1.2935834806197568</v>
      </c>
      <c r="K468">
        <f t="shared" si="29"/>
        <v>0</v>
      </c>
      <c r="L468">
        <f>(Inputs!$B$6*Backtest!J468)-(Backtest!K468*Inputs!$B$5)</f>
        <v>12935.834806197568</v>
      </c>
      <c r="M468">
        <f>IF(A468&gt;Inputs!$B$4,M467*(1+H467),Inputs!$B$6)</f>
        <v>13580.290299929326</v>
      </c>
      <c r="N468">
        <f>MAX($L$2:L468)</f>
        <v>13541.894771832933</v>
      </c>
    </row>
    <row r="469" spans="1:14" x14ac:dyDescent="0.3">
      <c r="A469">
        <v>468</v>
      </c>
      <c r="B469" s="5">
        <v>45972</v>
      </c>
      <c r="C469">
        <v>507.72970581054688</v>
      </c>
      <c r="D469" s="3">
        <f>IF(A469&gt;=Inputs!$B$3+1,AVERAGE(INDEX(C:C,ROW()-Inputs!$B$3):C468),0)</f>
        <v>500.47329711914063</v>
      </c>
      <c r="E469" s="3">
        <f>IF(A469&gt;=Inputs!$B$4+1,AVERAGE(INDEX(C:C,ROW()-Inputs!$B$4):D468),0)</f>
        <v>500.68873341878253</v>
      </c>
      <c r="F469">
        <f>IF(A469&gt;Inputs!$B$4,IF(D469&gt;E469,1,0),0)</f>
        <v>0</v>
      </c>
      <c r="G469">
        <f t="shared" si="30"/>
        <v>0</v>
      </c>
      <c r="H469">
        <f t="shared" si="28"/>
        <v>5.2964316489676477E-3</v>
      </c>
      <c r="I469">
        <f>IF(A469&gt;Inputs!$B$4,G469*Backtest!H469,0)</f>
        <v>0</v>
      </c>
      <c r="J469">
        <f t="shared" si="31"/>
        <v>1.2935834806197568</v>
      </c>
      <c r="K469">
        <f t="shared" si="29"/>
        <v>0</v>
      </c>
      <c r="L469">
        <f>(Inputs!$B$6*Backtest!J469)-(Backtest!K469*Inputs!$B$5)</f>
        <v>12935.834806197568</v>
      </c>
      <c r="M469">
        <f>IF(A469&gt;Inputs!$B$4,M468*(1+H468),Inputs!$B$6)</f>
        <v>13831.220104471047</v>
      </c>
      <c r="N469">
        <f>MAX($L$2:L469)</f>
        <v>13541.894771832933</v>
      </c>
    </row>
    <row r="470" spans="1:14" x14ac:dyDescent="0.3">
      <c r="A470">
        <v>469</v>
      </c>
      <c r="B470" s="5">
        <v>45973</v>
      </c>
      <c r="C470">
        <v>510.18515014648438</v>
      </c>
      <c r="D470" s="3">
        <f>IF(A470&gt;=Inputs!$B$3+1,AVERAGE(INDEX(C:C,ROW()-Inputs!$B$3):C469),0)</f>
        <v>506.3922119140625</v>
      </c>
      <c r="E470" s="3">
        <f>IF(A470&gt;=Inputs!$B$4+1,AVERAGE(INDEX(C:C,ROW()-Inputs!$B$4):D469),0)</f>
        <v>501.06219482421875</v>
      </c>
      <c r="F470">
        <f>IF(A470&gt;Inputs!$B$4,IF(D470&gt;E470,1,0),0)</f>
        <v>1</v>
      </c>
      <c r="G470">
        <f t="shared" si="30"/>
        <v>0</v>
      </c>
      <c r="H470">
        <f t="shared" si="28"/>
        <v>4.8361250244706167E-3</v>
      </c>
      <c r="I470">
        <f>IF(A470&gt;Inputs!$B$4,G470*Backtest!H470,0)</f>
        <v>0</v>
      </c>
      <c r="J470">
        <f t="shared" si="31"/>
        <v>1.2935834806197568</v>
      </c>
      <c r="K470">
        <f t="shared" si="29"/>
        <v>0</v>
      </c>
      <c r="L470">
        <f>(Inputs!$B$6*Backtest!J470)-(Backtest!K470*Inputs!$B$5)</f>
        <v>12935.834806197568</v>
      </c>
      <c r="M470">
        <f>IF(A470&gt;Inputs!$B$4,M469*(1+H469),Inputs!$B$6)</f>
        <v>13904.476216376206</v>
      </c>
      <c r="N470">
        <f>MAX($L$2:L470)</f>
        <v>13541.894771832933</v>
      </c>
    </row>
    <row r="471" spans="1:14" x14ac:dyDescent="0.3">
      <c r="A471">
        <v>470</v>
      </c>
      <c r="B471" s="5">
        <v>45974</v>
      </c>
      <c r="C471">
        <v>502.34979248046881</v>
      </c>
      <c r="D471" s="3">
        <f>IF(A471&gt;=Inputs!$B$3+1,AVERAGE(INDEX(C:C,ROW()-Inputs!$B$3):C470),0)</f>
        <v>508.95742797851563</v>
      </c>
      <c r="E471" s="3">
        <f>IF(A471&gt;=Inputs!$B$4+1,AVERAGE(INDEX(C:C,ROW()-Inputs!$B$4):D470),0)</f>
        <v>504.31111653645831</v>
      </c>
      <c r="F471">
        <f>IF(A471&gt;Inputs!$B$4,IF(D471&gt;E471,1,0),0)</f>
        <v>1</v>
      </c>
      <c r="G471">
        <f t="shared" si="30"/>
        <v>1</v>
      </c>
      <c r="H471">
        <f t="shared" si="28"/>
        <v>-1.5357870890138403E-2</v>
      </c>
      <c r="I471">
        <f>IF(A471&gt;Inputs!$B$4,G471*Backtest!H471,0)</f>
        <v>-1.5357870890138403E-2</v>
      </c>
      <c r="J471">
        <f t="shared" si="31"/>
        <v>1.2737167925387827</v>
      </c>
      <c r="K471">
        <f t="shared" si="29"/>
        <v>1</v>
      </c>
      <c r="L471">
        <f>(Inputs!$B$6*Backtest!J471)-(Backtest!K471*Inputs!$B$5)</f>
        <v>12737.162925387827</v>
      </c>
      <c r="M471">
        <f>IF(A471&gt;Inputs!$B$4,M470*(1+H470),Inputs!$B$6)</f>
        <v>13971.72000175838</v>
      </c>
      <c r="N471">
        <f>MAX($L$2:L471)</f>
        <v>13541.894771832933</v>
      </c>
    </row>
    <row r="472" spans="1:14" x14ac:dyDescent="0.3">
      <c r="A472">
        <v>471</v>
      </c>
      <c r="B472" s="5">
        <v>45975</v>
      </c>
      <c r="C472">
        <v>509.22689819335938</v>
      </c>
      <c r="D472" s="3">
        <f>IF(A472&gt;=Inputs!$B$3+1,AVERAGE(INDEX(C:C,ROW()-Inputs!$B$3):C471),0)</f>
        <v>506.26747131347656</v>
      </c>
      <c r="E472" s="3">
        <f>IF(A472&gt;=Inputs!$B$4+1,AVERAGE(INDEX(C:C,ROW()-Inputs!$B$4):D471),0)</f>
        <v>506.01459757486981</v>
      </c>
      <c r="F472">
        <f>IF(A472&gt;Inputs!$B$4,IF(D472&gt;E472,1,0),0)</f>
        <v>1</v>
      </c>
      <c r="G472">
        <f t="shared" si="30"/>
        <v>1</v>
      </c>
      <c r="H472">
        <f t="shared" si="28"/>
        <v>1.368987469654015E-2</v>
      </c>
      <c r="I472">
        <f>IF(A472&gt;Inputs!$B$4,G472*Backtest!H472,0)</f>
        <v>1.368987469654015E-2</v>
      </c>
      <c r="J472">
        <f t="shared" si="31"/>
        <v>1.2911538158275175</v>
      </c>
      <c r="K472">
        <f t="shared" si="29"/>
        <v>0</v>
      </c>
      <c r="L472">
        <f>(Inputs!$B$6*Backtest!J472)-(Backtest!K472*Inputs!$B$5)</f>
        <v>12911.538158275176</v>
      </c>
      <c r="M472">
        <f>IF(A472&gt;Inputs!$B$4,M471*(1+H471),Inputs!$B$6)</f>
        <v>13757.14412985821</v>
      </c>
      <c r="N472">
        <f>MAX($L$2:L472)</f>
        <v>13541.894771832933</v>
      </c>
    </row>
    <row r="473" spans="1:14" x14ac:dyDescent="0.3">
      <c r="A473">
        <v>472</v>
      </c>
      <c r="B473" s="5">
        <v>45978</v>
      </c>
      <c r="C473">
        <v>506.54193115234381</v>
      </c>
      <c r="D473" s="3">
        <f>IF(A473&gt;=Inputs!$B$3+1,AVERAGE(INDEX(C:C,ROW()-Inputs!$B$3):C472),0)</f>
        <v>505.78834533691406</v>
      </c>
      <c r="E473" s="3">
        <f>IF(A473&gt;=Inputs!$B$4+1,AVERAGE(INDEX(C:C,ROW()-Inputs!$B$4):D472),0)</f>
        <v>507.22982533772785</v>
      </c>
      <c r="F473">
        <f>IF(A473&gt;Inputs!$B$4,IF(D473&gt;E473,1,0),0)</f>
        <v>0</v>
      </c>
      <c r="G473">
        <f t="shared" si="30"/>
        <v>1</v>
      </c>
      <c r="H473">
        <f t="shared" si="28"/>
        <v>-5.2726339683574208E-3</v>
      </c>
      <c r="I473">
        <f>IF(A473&gt;Inputs!$B$4,G473*Backtest!H473,0)</f>
        <v>-5.2726339683574208E-3</v>
      </c>
      <c r="J473">
        <f t="shared" si="31"/>
        <v>1.284346034359811</v>
      </c>
      <c r="K473">
        <f t="shared" si="29"/>
        <v>0</v>
      </c>
      <c r="L473">
        <f>(Inputs!$B$6*Backtest!J473)-(Backtest!K473*Inputs!$B$5)</f>
        <v>12843.46034359811</v>
      </c>
      <c r="M473">
        <f>IF(A473&gt;Inputs!$B$4,M472*(1+H472),Inputs!$B$6)</f>
        <v>13945.477709178213</v>
      </c>
      <c r="N473">
        <f>MAX($L$2:L473)</f>
        <v>13541.894771832933</v>
      </c>
    </row>
    <row r="474" spans="1:14" x14ac:dyDescent="0.3">
      <c r="A474">
        <v>473</v>
      </c>
      <c r="B474" s="5">
        <v>45979</v>
      </c>
      <c r="C474">
        <v>492.8675537109375</v>
      </c>
      <c r="D474" s="3">
        <f>IF(A474&gt;=Inputs!$B$3+1,AVERAGE(INDEX(C:C,ROW()-Inputs!$B$3):C473),0)</f>
        <v>507.88441467285156</v>
      </c>
      <c r="E474" s="3">
        <f>IF(A474&gt;=Inputs!$B$4+1,AVERAGE(INDEX(C:C,ROW()-Inputs!$B$4):D473),0)</f>
        <v>506.521977742513</v>
      </c>
      <c r="F474">
        <f>IF(A474&gt;Inputs!$B$4,IF(D474&gt;E474,1,0),0)</f>
        <v>1</v>
      </c>
      <c r="G474">
        <f t="shared" si="30"/>
        <v>0</v>
      </c>
      <c r="H474">
        <f t="shared" si="28"/>
        <v>-2.6995548838964156E-2</v>
      </c>
      <c r="I474">
        <f>IF(A474&gt;Inputs!$B$4,G474*Backtest!H474,0)</f>
        <v>0</v>
      </c>
      <c r="J474">
        <f t="shared" si="31"/>
        <v>1.284346034359811</v>
      </c>
      <c r="K474">
        <f t="shared" si="29"/>
        <v>1</v>
      </c>
      <c r="L474">
        <f>(Inputs!$B$6*Backtest!J474)-(Backtest!K474*Inputs!$B$5)</f>
        <v>12843.455343598111</v>
      </c>
      <c r="M474">
        <f>IF(A474&gt;Inputs!$B$4,M473*(1+H473),Inputs!$B$6)</f>
        <v>13871.948309703828</v>
      </c>
      <c r="N474">
        <f>MAX($L$2:L474)</f>
        <v>13541.894771832933</v>
      </c>
    </row>
    <row r="475" spans="1:14" x14ac:dyDescent="0.3">
      <c r="A475">
        <v>474</v>
      </c>
      <c r="B475" s="5">
        <v>45980</v>
      </c>
      <c r="C475">
        <v>486.20999145507813</v>
      </c>
      <c r="D475" s="3">
        <f>IF(A475&gt;=Inputs!$B$3+1,AVERAGE(INDEX(C:C,ROW()-Inputs!$B$3):C474),0)</f>
        <v>499.70474243164063</v>
      </c>
      <c r="E475" s="3">
        <f>IF(A475&gt;=Inputs!$B$4+1,AVERAGE(INDEX(C:C,ROW()-Inputs!$B$4):D474),0)</f>
        <v>504.76276906331378</v>
      </c>
      <c r="F475">
        <f>IF(A475&gt;Inputs!$B$4,IF(D475&gt;E475,1,0),0)</f>
        <v>0</v>
      </c>
      <c r="G475">
        <f t="shared" si="30"/>
        <v>1</v>
      </c>
      <c r="H475">
        <f t="shared" si="28"/>
        <v>-1.3507811998847874E-2</v>
      </c>
      <c r="I475">
        <f>IF(A475&gt;Inputs!$B$4,G475*Backtest!H475,0)</f>
        <v>-1.3507811998847874E-2</v>
      </c>
      <c r="J475">
        <f t="shared" si="31"/>
        <v>1.2669973295862129</v>
      </c>
      <c r="K475">
        <f t="shared" si="29"/>
        <v>1</v>
      </c>
      <c r="L475">
        <f>(Inputs!$B$6*Backtest!J475)-(Backtest!K475*Inputs!$B$5)</f>
        <v>12669.968295862131</v>
      </c>
      <c r="M475">
        <f>IF(A475&gt;Inputs!$B$4,M474*(1+H474),Inputs!$B$6)</f>
        <v>13497.467451617633</v>
      </c>
      <c r="N475">
        <f>MAX($L$2:L475)</f>
        <v>13541.894771832933</v>
      </c>
    </row>
    <row r="476" spans="1:14" x14ac:dyDescent="0.3">
      <c r="A476">
        <v>475</v>
      </c>
      <c r="B476" s="5">
        <v>45981</v>
      </c>
      <c r="C476">
        <v>478.42999267578119</v>
      </c>
      <c r="D476" s="3">
        <f>IF(A476&gt;=Inputs!$B$3+1,AVERAGE(INDEX(C:C,ROW()-Inputs!$B$3):C475),0)</f>
        <v>489.53877258300781</v>
      </c>
      <c r="E476" s="3">
        <f>IF(A476&gt;=Inputs!$B$4+1,AVERAGE(INDEX(C:C,ROW()-Inputs!$B$4):D475),0)</f>
        <v>499.83282979329425</v>
      </c>
      <c r="F476">
        <f>IF(A476&gt;Inputs!$B$4,IF(D476&gt;E476,1,0),0)</f>
        <v>0</v>
      </c>
      <c r="G476">
        <f t="shared" si="30"/>
        <v>0</v>
      </c>
      <c r="H476">
        <f t="shared" si="28"/>
        <v>-1.6001314074220785E-2</v>
      </c>
      <c r="I476">
        <f>IF(A476&gt;Inputs!$B$4,G476*Backtest!H476,0)</f>
        <v>0</v>
      </c>
      <c r="J476">
        <f t="shared" si="31"/>
        <v>1.2669973295862129</v>
      </c>
      <c r="K476">
        <f t="shared" si="29"/>
        <v>1</v>
      </c>
      <c r="L476">
        <f>(Inputs!$B$6*Backtest!J476)-(Backtest!K476*Inputs!$B$5)</f>
        <v>12669.968295862131</v>
      </c>
      <c r="M476">
        <f>IF(A476&gt;Inputs!$B$4,M475*(1+H475),Inputs!$B$6)</f>
        <v>13315.146198820614</v>
      </c>
      <c r="N476">
        <f>MAX($L$2:L476)</f>
        <v>13541.894771832933</v>
      </c>
    </row>
    <row r="477" spans="1:14" x14ac:dyDescent="0.3">
      <c r="A477">
        <v>476</v>
      </c>
      <c r="B477" s="5">
        <v>45982</v>
      </c>
      <c r="C477">
        <v>472.1199951171875</v>
      </c>
      <c r="D477" s="3">
        <f>IF(A477&gt;=Inputs!$B$3+1,AVERAGE(INDEX(C:C,ROW()-Inputs!$B$3):C476),0)</f>
        <v>482.31999206542969</v>
      </c>
      <c r="E477" s="3">
        <f>IF(A477&gt;=Inputs!$B$4+1,AVERAGE(INDEX(C:C,ROW()-Inputs!$B$4):D476),0)</f>
        <v>492.43924458821613</v>
      </c>
      <c r="F477">
        <f>IF(A477&gt;Inputs!$B$4,IF(D477&gt;E477,1,0),0)</f>
        <v>0</v>
      </c>
      <c r="G477">
        <f t="shared" si="30"/>
        <v>0</v>
      </c>
      <c r="H477">
        <f t="shared" si="28"/>
        <v>-1.3188967362399051E-2</v>
      </c>
      <c r="I477">
        <f>IF(A477&gt;Inputs!$B$4,G477*Backtest!H477,0)</f>
        <v>0</v>
      </c>
      <c r="J477">
        <f t="shared" si="31"/>
        <v>1.2669973295862129</v>
      </c>
      <c r="K477">
        <f t="shared" si="29"/>
        <v>0</v>
      </c>
      <c r="L477">
        <f>(Inputs!$B$6*Backtest!J477)-(Backtest!K477*Inputs!$B$5)</f>
        <v>12669.97329586213</v>
      </c>
      <c r="M477">
        <f>IF(A477&gt;Inputs!$B$4,M476*(1+H476),Inputs!$B$6)</f>
        <v>13102.086362549118</v>
      </c>
      <c r="N477">
        <f>MAX($L$2:L477)</f>
        <v>13541.894771832933</v>
      </c>
    </row>
    <row r="478" spans="1:14" x14ac:dyDescent="0.3">
      <c r="A478">
        <v>477</v>
      </c>
      <c r="B478" s="5">
        <v>45985</v>
      </c>
      <c r="C478">
        <v>474</v>
      </c>
      <c r="D478" s="3">
        <f>IF(A478&gt;=Inputs!$B$3+1,AVERAGE(INDEX(C:C,ROW()-Inputs!$B$3):C477),0)</f>
        <v>475.27499389648438</v>
      </c>
      <c r="E478" s="3">
        <f>IF(A478&gt;=Inputs!$B$4+1,AVERAGE(INDEX(C:C,ROW()-Inputs!$B$4):D477),0)</f>
        <v>484.7205810546875</v>
      </c>
      <c r="F478">
        <f>IF(A478&gt;Inputs!$B$4,IF(D478&gt;E478,1,0),0)</f>
        <v>0</v>
      </c>
      <c r="G478">
        <f t="shared" si="30"/>
        <v>0</v>
      </c>
      <c r="H478">
        <f t="shared" si="28"/>
        <v>3.9820488482931182E-3</v>
      </c>
      <c r="I478">
        <f>IF(A478&gt;Inputs!$B$4,G478*Backtest!H478,0)</f>
        <v>0</v>
      </c>
      <c r="J478">
        <f t="shared" si="31"/>
        <v>1.2669973295862129</v>
      </c>
      <c r="K478">
        <f t="shared" si="29"/>
        <v>0</v>
      </c>
      <c r="L478">
        <f>(Inputs!$B$6*Backtest!J478)-(Backtest!K478*Inputs!$B$5)</f>
        <v>12669.97329586213</v>
      </c>
      <c r="M478">
        <f>IF(A478&gt;Inputs!$B$4,M477*(1+H477),Inputs!$B$6)</f>
        <v>12929.283373134125</v>
      </c>
      <c r="N478">
        <f>MAX($L$2:L478)</f>
        <v>13541.894771832933</v>
      </c>
    </row>
    <row r="479" spans="1:14" x14ac:dyDescent="0.3">
      <c r="A479">
        <v>478</v>
      </c>
      <c r="B479" s="5">
        <v>45986</v>
      </c>
      <c r="C479">
        <v>476.989990234375</v>
      </c>
      <c r="D479" s="3">
        <f>IF(A479&gt;=Inputs!$B$3+1,AVERAGE(INDEX(C:C,ROW()-Inputs!$B$3):C478),0)</f>
        <v>473.05999755859375</v>
      </c>
      <c r="E479" s="3">
        <f>IF(A479&gt;=Inputs!$B$4+1,AVERAGE(INDEX(C:C,ROW()-Inputs!$B$4):D478),0)</f>
        <v>478.61395772298175</v>
      </c>
      <c r="F479">
        <f>IF(A479&gt;Inputs!$B$4,IF(D479&gt;E479,1,0),0)</f>
        <v>0</v>
      </c>
      <c r="G479">
        <f t="shared" si="30"/>
        <v>0</v>
      </c>
      <c r="H479">
        <f t="shared" si="28"/>
        <v>6.3079962750527407E-3</v>
      </c>
      <c r="I479">
        <f>IF(A479&gt;Inputs!$B$4,G479*Backtest!H479,0)</f>
        <v>0</v>
      </c>
      <c r="J479">
        <f t="shared" si="31"/>
        <v>1.2669973295862129</v>
      </c>
      <c r="K479">
        <f t="shared" si="29"/>
        <v>0</v>
      </c>
      <c r="L479">
        <f>(Inputs!$B$6*Backtest!J479)-(Backtest!K479*Inputs!$B$5)</f>
        <v>12669.97329586213</v>
      </c>
      <c r="M479">
        <f>IF(A479&gt;Inputs!$B$4,M478*(1+H478),Inputs!$B$6)</f>
        <v>12980.768411099369</v>
      </c>
      <c r="N479">
        <f>MAX($L$2:L479)</f>
        <v>13541.894771832933</v>
      </c>
    </row>
    <row r="480" spans="1:14" x14ac:dyDescent="0.3">
      <c r="A480">
        <v>479</v>
      </c>
      <c r="B480" s="5">
        <v>45987</v>
      </c>
      <c r="C480">
        <v>485.5</v>
      </c>
      <c r="D480" s="3">
        <f>IF(A480&gt;=Inputs!$B$3+1,AVERAGE(INDEX(C:C,ROW()-Inputs!$B$3):C479),0)</f>
        <v>475.4949951171875</v>
      </c>
      <c r="E480" s="3">
        <f>IF(A480&gt;=Inputs!$B$4+1,AVERAGE(INDEX(C:C,ROW()-Inputs!$B$4):D479),0)</f>
        <v>475.62749481201172</v>
      </c>
      <c r="F480">
        <f>IF(A480&gt;Inputs!$B$4,IF(D480&gt;E480,1,0),0)</f>
        <v>0</v>
      </c>
      <c r="G480">
        <f t="shared" si="30"/>
        <v>0</v>
      </c>
      <c r="H480">
        <f t="shared" si="28"/>
        <v>1.7841065724342631E-2</v>
      </c>
      <c r="I480">
        <f>IF(A480&gt;Inputs!$B$4,G480*Backtest!H480,0)</f>
        <v>0</v>
      </c>
      <c r="J480">
        <f t="shared" si="31"/>
        <v>1.2669973295862129</v>
      </c>
      <c r="K480">
        <f t="shared" si="29"/>
        <v>0</v>
      </c>
      <c r="L480">
        <f>(Inputs!$B$6*Backtest!J480)-(Backtest!K480*Inputs!$B$5)</f>
        <v>12669.97329586213</v>
      </c>
      <c r="M480">
        <f>IF(A480&gt;Inputs!$B$4,M479*(1+H479),Inputs!$B$6)</f>
        <v>13062.651049883905</v>
      </c>
      <c r="N480">
        <f>MAX($L$2:L480)</f>
        <v>13541.894771832933</v>
      </c>
    </row>
    <row r="481" spans="1:14" x14ac:dyDescent="0.3">
      <c r="A481">
        <v>480</v>
      </c>
      <c r="B481" s="5">
        <v>45989</v>
      </c>
      <c r="C481">
        <v>492.010009765625</v>
      </c>
      <c r="D481" s="3">
        <f>IF(A481&gt;=Inputs!$B$3+1,AVERAGE(INDEX(C:C,ROW()-Inputs!$B$3):C480),0)</f>
        <v>481.2449951171875</v>
      </c>
      <c r="E481" s="3">
        <f>IF(A481&gt;=Inputs!$B$4+1,AVERAGE(INDEX(C:C,ROW()-Inputs!$B$4):D480),0)</f>
        <v>476.71999613444012</v>
      </c>
      <c r="F481">
        <f>IF(A481&gt;Inputs!$B$4,IF(D481&gt;E481,1,0),0)</f>
        <v>1</v>
      </c>
      <c r="G481">
        <f t="shared" si="30"/>
        <v>0</v>
      </c>
      <c r="H481">
        <f t="shared" si="28"/>
        <v>1.3408876963182381E-2</v>
      </c>
      <c r="I481">
        <f>IF(A481&gt;Inputs!$B$4,G481*Backtest!H481,0)</f>
        <v>0</v>
      </c>
      <c r="J481">
        <f t="shared" si="31"/>
        <v>1.2669973295862129</v>
      </c>
      <c r="K481">
        <f t="shared" si="29"/>
        <v>0</v>
      </c>
      <c r="L481">
        <f>(Inputs!$B$6*Backtest!J481)-(Backtest!K481*Inputs!$B$5)</f>
        <v>12669.97329586213</v>
      </c>
      <c r="M481">
        <f>IF(A481&gt;Inputs!$B$4,M480*(1+H480),Inputs!$B$6)</f>
        <v>13295.702665799037</v>
      </c>
      <c r="N481">
        <f>MAX($L$2:L481)</f>
        <v>13541.894771832933</v>
      </c>
    </row>
    <row r="482" spans="1:14" x14ac:dyDescent="0.3">
      <c r="A482">
        <v>481</v>
      </c>
      <c r="B482" s="5">
        <v>45992</v>
      </c>
      <c r="C482">
        <v>486.739990234375</v>
      </c>
      <c r="D482" s="3">
        <f>IF(A482&gt;=Inputs!$B$3+1,AVERAGE(INDEX(C:C,ROW()-Inputs!$B$3):C481),0)</f>
        <v>488.7550048828125</v>
      </c>
      <c r="E482" s="3">
        <f>IF(A482&gt;=Inputs!$B$4+1,AVERAGE(INDEX(C:C,ROW()-Inputs!$B$4):D481),0)</f>
        <v>480.71666463216144</v>
      </c>
      <c r="F482">
        <f>IF(A482&gt;Inputs!$B$4,IF(D482&gt;E482,1,0),0)</f>
        <v>1</v>
      </c>
      <c r="G482">
        <f t="shared" si="30"/>
        <v>1</v>
      </c>
      <c r="H482">
        <f t="shared" si="28"/>
        <v>-1.0711203891482723E-2</v>
      </c>
      <c r="I482">
        <f>IF(A482&gt;Inputs!$B$4,G482*Backtest!H482,0)</f>
        <v>-1.0711203891482723E-2</v>
      </c>
      <c r="J482">
        <f t="shared" si="31"/>
        <v>1.2534262628590509</v>
      </c>
      <c r="K482">
        <f t="shared" si="29"/>
        <v>1</v>
      </c>
      <c r="L482">
        <f>(Inputs!$B$6*Backtest!J482)-(Backtest!K482*Inputs!$B$5)</f>
        <v>12534.257628590511</v>
      </c>
      <c r="M482">
        <f>IF(A482&gt;Inputs!$B$4,M481*(1+H481),Inputs!$B$6)</f>
        <v>13473.983106983793</v>
      </c>
      <c r="N482">
        <f>MAX($L$2:L482)</f>
        <v>13541.894771832933</v>
      </c>
    </row>
    <row r="483" spans="1:14" x14ac:dyDescent="0.3">
      <c r="A483">
        <v>482</v>
      </c>
      <c r="B483" s="5">
        <v>45993</v>
      </c>
      <c r="C483">
        <v>490</v>
      </c>
      <c r="D483" s="3">
        <f>IF(A483&gt;=Inputs!$B$3+1,AVERAGE(INDEX(C:C,ROW()-Inputs!$B$3):C482),0)</f>
        <v>489.375</v>
      </c>
      <c r="E483" s="3">
        <f>IF(A483&gt;=Inputs!$B$4+1,AVERAGE(INDEX(C:C,ROW()-Inputs!$B$4):D482),0)</f>
        <v>484.95749918619794</v>
      </c>
      <c r="F483">
        <f>IF(A483&gt;Inputs!$B$4,IF(D483&gt;E483,1,0),0)</f>
        <v>1</v>
      </c>
      <c r="G483">
        <f t="shared" si="30"/>
        <v>1</v>
      </c>
      <c r="H483">
        <f t="shared" si="28"/>
        <v>6.6976411041452799E-3</v>
      </c>
      <c r="I483">
        <f>IF(A483&gt;Inputs!$B$4,G483*Backtest!H483,0)</f>
        <v>6.6976411041452799E-3</v>
      </c>
      <c r="J483">
        <f t="shared" si="31"/>
        <v>1.2618212621181908</v>
      </c>
      <c r="K483">
        <f t="shared" si="29"/>
        <v>0</v>
      </c>
      <c r="L483">
        <f>(Inputs!$B$6*Backtest!J483)-(Backtest!K483*Inputs!$B$5)</f>
        <v>12618.212621181909</v>
      </c>
      <c r="M483">
        <f>IF(A483&gt;Inputs!$B$4,M482*(1+H482),Inputs!$B$6)</f>
        <v>13329.660526694495</v>
      </c>
      <c r="N483">
        <f>MAX($L$2:L483)</f>
        <v>13541.894771832933</v>
      </c>
    </row>
    <row r="484" spans="1:14" x14ac:dyDescent="0.3">
      <c r="A484">
        <v>483</v>
      </c>
      <c r="B484" s="5">
        <v>45994</v>
      </c>
      <c r="C484">
        <v>477.73001098632813</v>
      </c>
      <c r="D484" s="3">
        <f>IF(A484&gt;=Inputs!$B$3+1,AVERAGE(INDEX(C:C,ROW()-Inputs!$B$3):C483),0)</f>
        <v>488.3699951171875</v>
      </c>
      <c r="E484" s="3">
        <f>IF(A484&gt;=Inputs!$B$4+1,AVERAGE(INDEX(C:C,ROW()-Inputs!$B$4):D483),0)</f>
        <v>488.02083333333331</v>
      </c>
      <c r="F484">
        <f>IF(A484&gt;Inputs!$B$4,IF(D484&gt;E484,1,0),0)</f>
        <v>1</v>
      </c>
      <c r="G484">
        <f t="shared" si="30"/>
        <v>1</v>
      </c>
      <c r="H484">
        <f t="shared" si="28"/>
        <v>-2.5040793905452774E-2</v>
      </c>
      <c r="I484">
        <f>IF(A484&gt;Inputs!$B$4,G484*Backtest!H484,0)</f>
        <v>-2.5040793905452774E-2</v>
      </c>
      <c r="J484">
        <f t="shared" si="31"/>
        <v>1.2302242559479708</v>
      </c>
      <c r="K484">
        <f t="shared" si="29"/>
        <v>0</v>
      </c>
      <c r="L484">
        <f>(Inputs!$B$6*Backtest!J484)-(Backtest!K484*Inputs!$B$5)</f>
        <v>12302.242559479708</v>
      </c>
      <c r="M484">
        <f>IF(A484&gt;Inputs!$B$4,M483*(1+H483),Inputs!$B$6)</f>
        <v>13418.937808942386</v>
      </c>
      <c r="N484">
        <f>MAX($L$2:L484)</f>
        <v>13541.894771832933</v>
      </c>
    </row>
    <row r="485" spans="1:14" x14ac:dyDescent="0.3">
      <c r="A485">
        <v>484</v>
      </c>
      <c r="B485" s="5">
        <v>45995</v>
      </c>
      <c r="C485">
        <v>480.83999633789063</v>
      </c>
      <c r="D485" s="3">
        <f>IF(A485&gt;=Inputs!$B$3+1,AVERAGE(INDEX(C:C,ROW()-Inputs!$B$3):C484),0)</f>
        <v>483.86500549316406</v>
      </c>
      <c r="E485" s="3">
        <f>IF(A485&gt;=Inputs!$B$4+1,AVERAGE(INDEX(C:C,ROW()-Inputs!$B$4):D484),0)</f>
        <v>486.82833353678387</v>
      </c>
      <c r="F485">
        <f>IF(A485&gt;Inputs!$B$4,IF(D485&gt;E485,1,0),0)</f>
        <v>0</v>
      </c>
      <c r="G485">
        <f t="shared" si="30"/>
        <v>1</v>
      </c>
      <c r="H485">
        <f t="shared" si="28"/>
        <v>6.509922508618482E-3</v>
      </c>
      <c r="I485">
        <f>IF(A485&gt;Inputs!$B$4,G485*Backtest!H485,0)</f>
        <v>6.509922508618482E-3</v>
      </c>
      <c r="J485">
        <f t="shared" si="31"/>
        <v>1.238232920522415</v>
      </c>
      <c r="K485">
        <f t="shared" si="29"/>
        <v>0</v>
      </c>
      <c r="L485">
        <f>(Inputs!$B$6*Backtest!J485)-(Backtest!K485*Inputs!$B$5)</f>
        <v>12382.32920522415</v>
      </c>
      <c r="M485">
        <f>IF(A485&gt;Inputs!$B$4,M484*(1+H484),Inputs!$B$6)</f>
        <v>13082.916952838572</v>
      </c>
      <c r="N485">
        <f>MAX($L$2:L485)</f>
        <v>13541.894771832933</v>
      </c>
    </row>
    <row r="486" spans="1:14" x14ac:dyDescent="0.3">
      <c r="A486">
        <v>485</v>
      </c>
      <c r="B486" s="5">
        <v>45996</v>
      </c>
      <c r="C486">
        <v>483.16000366210938</v>
      </c>
      <c r="D486" s="3">
        <f>IF(A486&gt;=Inputs!$B$3+1,AVERAGE(INDEX(C:C,ROW()-Inputs!$B$3):C485),0)</f>
        <v>479.28500366210938</v>
      </c>
      <c r="E486" s="3">
        <f>IF(A486&gt;=Inputs!$B$4+1,AVERAGE(INDEX(C:C,ROW()-Inputs!$B$4):D485),0)</f>
        <v>485.0300013224284</v>
      </c>
      <c r="F486">
        <f>IF(A486&gt;Inputs!$B$4,IF(D486&gt;E486,1,0),0)</f>
        <v>0</v>
      </c>
      <c r="G486">
        <f t="shared" si="30"/>
        <v>0</v>
      </c>
      <c r="H486">
        <f t="shared" si="28"/>
        <v>4.8249050451045772E-3</v>
      </c>
      <c r="I486">
        <f>IF(A486&gt;Inputs!$B$4,G486*Backtest!H486,0)</f>
        <v>0</v>
      </c>
      <c r="J486">
        <f t="shared" si="31"/>
        <v>1.238232920522415</v>
      </c>
      <c r="K486">
        <f t="shared" si="29"/>
        <v>1</v>
      </c>
      <c r="L486">
        <f>(Inputs!$B$6*Backtest!J486)-(Backtest!K486*Inputs!$B$5)</f>
        <v>12382.324205224151</v>
      </c>
      <c r="M486">
        <f>IF(A486&gt;Inputs!$B$4,M485*(1+H485),Inputs!$B$6)</f>
        <v>13168.085728388241</v>
      </c>
      <c r="N486">
        <f>MAX($L$2:L486)</f>
        <v>13541.894771832933</v>
      </c>
    </row>
    <row r="487" spans="1:14" x14ac:dyDescent="0.3">
      <c r="A487">
        <v>486</v>
      </c>
      <c r="B487" s="5">
        <v>45999</v>
      </c>
      <c r="C487">
        <v>491.01998901367188</v>
      </c>
      <c r="D487" s="3">
        <f>IF(A487&gt;=Inputs!$B$3+1,AVERAGE(INDEX(C:C,ROW()-Inputs!$B$3):C486),0)</f>
        <v>482</v>
      </c>
      <c r="E487" s="3">
        <f>IF(A487&gt;=Inputs!$B$4+1,AVERAGE(INDEX(C:C,ROW()-Inputs!$B$4):D486),0)</f>
        <v>482.20833587646484</v>
      </c>
      <c r="F487">
        <f>IF(A487&gt;Inputs!$B$4,IF(D487&gt;E487,1,0),0)</f>
        <v>0</v>
      </c>
      <c r="G487">
        <f t="shared" si="30"/>
        <v>0</v>
      </c>
      <c r="H487">
        <f t="shared" si="28"/>
        <v>1.626787253081341E-2</v>
      </c>
      <c r="I487">
        <f>IF(A487&gt;Inputs!$B$4,G487*Backtest!H487,0)</f>
        <v>0</v>
      </c>
      <c r="J487">
        <f t="shared" si="31"/>
        <v>1.238232920522415</v>
      </c>
      <c r="K487">
        <f t="shared" si="29"/>
        <v>0</v>
      </c>
      <c r="L487">
        <f>(Inputs!$B$6*Backtest!J487)-(Backtest!K487*Inputs!$B$5)</f>
        <v>12382.32920522415</v>
      </c>
      <c r="M487">
        <f>IF(A487&gt;Inputs!$B$4,M486*(1+H486),Inputs!$B$6)</f>
        <v>13231.620491653512</v>
      </c>
      <c r="N487">
        <f>MAX($L$2:L487)</f>
        <v>13541.894771832933</v>
      </c>
    </row>
    <row r="488" spans="1:14" x14ac:dyDescent="0.3">
      <c r="A488">
        <v>487</v>
      </c>
      <c r="B488" s="5">
        <v>46000</v>
      </c>
      <c r="C488">
        <v>492.01998901367188</v>
      </c>
      <c r="D488" s="3">
        <f>IF(A488&gt;=Inputs!$B$3+1,AVERAGE(INDEX(C:C,ROW()-Inputs!$B$3):C487),0)</f>
        <v>487.08999633789063</v>
      </c>
      <c r="E488" s="3">
        <f>IF(A488&gt;=Inputs!$B$4+1,AVERAGE(INDEX(C:C,ROW()-Inputs!$B$4):D487),0)</f>
        <v>483.3616663614909</v>
      </c>
      <c r="F488">
        <f>IF(A488&gt;Inputs!$B$4,IF(D488&gt;E488,1,0),0)</f>
        <v>1</v>
      </c>
      <c r="G488">
        <f t="shared" si="30"/>
        <v>0</v>
      </c>
      <c r="H488">
        <f t="shared" si="28"/>
        <v>2.0365769670778189E-3</v>
      </c>
      <c r="I488">
        <f>IF(A488&gt;Inputs!$B$4,G488*Backtest!H488,0)</f>
        <v>0</v>
      </c>
      <c r="J488">
        <f t="shared" si="31"/>
        <v>1.238232920522415</v>
      </c>
      <c r="K488">
        <f t="shared" si="29"/>
        <v>0</v>
      </c>
      <c r="L488">
        <f>(Inputs!$B$6*Backtest!J488)-(Backtest!K488*Inputs!$B$5)</f>
        <v>12382.32920522415</v>
      </c>
      <c r="M488">
        <f>IF(A488&gt;Inputs!$B$4,M487*(1+H487),Inputs!$B$6)</f>
        <v>13446.87080718783</v>
      </c>
      <c r="N488">
        <f>MAX($L$2:L488)</f>
        <v>13541.894771832933</v>
      </c>
    </row>
    <row r="489" spans="1:14" x14ac:dyDescent="0.3">
      <c r="A489">
        <v>488</v>
      </c>
      <c r="B489" s="5">
        <v>46001</v>
      </c>
      <c r="C489">
        <v>478.55999755859381</v>
      </c>
      <c r="D489" s="3">
        <f>IF(A489&gt;=Inputs!$B$3+1,AVERAGE(INDEX(C:C,ROW()-Inputs!$B$3):C488),0)</f>
        <v>491.51998901367188</v>
      </c>
      <c r="E489" s="3">
        <f>IF(A489&gt;=Inputs!$B$4+1,AVERAGE(INDEX(C:C,ROW()-Inputs!$B$4):D488),0)</f>
        <v>485.76249694824219</v>
      </c>
      <c r="F489">
        <f>IF(A489&gt;Inputs!$B$4,IF(D489&gt;E489,1,0),0)</f>
        <v>1</v>
      </c>
      <c r="G489">
        <f t="shared" si="30"/>
        <v>1</v>
      </c>
      <c r="H489">
        <f t="shared" si="28"/>
        <v>-2.7356594763681574E-2</v>
      </c>
      <c r="I489">
        <f>IF(A489&gt;Inputs!$B$4,G489*Backtest!H489,0)</f>
        <v>-2.7356594763681574E-2</v>
      </c>
      <c r="J489">
        <f t="shared" si="31"/>
        <v>1.2043590842926333</v>
      </c>
      <c r="K489">
        <f t="shared" si="29"/>
        <v>1</v>
      </c>
      <c r="L489">
        <f>(Inputs!$B$6*Backtest!J489)-(Backtest!K489*Inputs!$B$5)</f>
        <v>12043.585842926333</v>
      </c>
      <c r="M489">
        <f>IF(A489&gt;Inputs!$B$4,M488*(1+H488),Inputs!$B$6)</f>
        <v>13474.25639455302</v>
      </c>
      <c r="N489">
        <f>MAX($L$2:L489)</f>
        <v>13541.894771832933</v>
      </c>
    </row>
    <row r="490" spans="1:14" x14ac:dyDescent="0.3">
      <c r="A490">
        <v>489</v>
      </c>
      <c r="B490" s="5">
        <v>46002</v>
      </c>
      <c r="C490">
        <v>483.47000122070313</v>
      </c>
      <c r="D490" s="3">
        <f>IF(A490&gt;=Inputs!$B$3+1,AVERAGE(INDEX(C:C,ROW()-Inputs!$B$3):C489),0)</f>
        <v>485.28999328613281</v>
      </c>
      <c r="E490" s="3">
        <f>IF(A490&gt;=Inputs!$B$4+1,AVERAGE(INDEX(C:C,ROW()-Inputs!$B$4):D489),0)</f>
        <v>487.03499348958331</v>
      </c>
      <c r="F490">
        <f>IF(A490&gt;Inputs!$B$4,IF(D490&gt;E490,1,0),0)</f>
        <v>0</v>
      </c>
      <c r="G490">
        <f t="shared" si="30"/>
        <v>1</v>
      </c>
      <c r="H490">
        <f t="shared" si="28"/>
        <v>1.0259954210878552E-2</v>
      </c>
      <c r="I490">
        <f>IF(A490&gt;Inputs!$B$4,G490*Backtest!H490,0)</f>
        <v>1.0259954210878552E-2</v>
      </c>
      <c r="J490">
        <f t="shared" si="31"/>
        <v>1.2167157533509314</v>
      </c>
      <c r="K490">
        <f t="shared" si="29"/>
        <v>0</v>
      </c>
      <c r="L490">
        <f>(Inputs!$B$6*Backtest!J490)-(Backtest!K490*Inputs!$B$5)</f>
        <v>12167.157533509315</v>
      </c>
      <c r="M490">
        <f>IF(A490&gt;Inputs!$B$4,M489*(1+H489),Inputs!$B$6)</f>
        <v>13105.646622625289</v>
      </c>
      <c r="N490">
        <f>MAX($L$2:L490)</f>
        <v>13541.894771832933</v>
      </c>
    </row>
    <row r="491" spans="1:14" x14ac:dyDescent="0.3">
      <c r="A491">
        <v>490</v>
      </c>
      <c r="B491" s="5">
        <v>46003</v>
      </c>
      <c r="C491">
        <v>478.52999877929688</v>
      </c>
      <c r="D491" s="3">
        <f>IF(A491&gt;=Inputs!$B$3+1,AVERAGE(INDEX(C:C,ROW()-Inputs!$B$3):C490),0)</f>
        <v>481.01499938964844</v>
      </c>
      <c r="E491" s="3">
        <f>IF(A491&gt;=Inputs!$B$4+1,AVERAGE(INDEX(C:C,ROW()-Inputs!$B$4):D490),0)</f>
        <v>486.32499440511066</v>
      </c>
      <c r="F491">
        <f>IF(A491&gt;Inputs!$B$4,IF(D491&gt;E491,1,0),0)</f>
        <v>0</v>
      </c>
      <c r="G491">
        <f t="shared" si="30"/>
        <v>0</v>
      </c>
      <c r="H491">
        <f t="shared" si="28"/>
        <v>-1.021780550795981E-2</v>
      </c>
      <c r="I491">
        <f>IF(A491&gt;Inputs!$B$4,G491*Backtest!H491,0)</f>
        <v>0</v>
      </c>
      <c r="J491">
        <f t="shared" si="31"/>
        <v>1.2167157533509314</v>
      </c>
      <c r="K491">
        <f t="shared" si="29"/>
        <v>1</v>
      </c>
      <c r="L491">
        <f>(Inputs!$B$6*Backtest!J491)-(Backtest!K491*Inputs!$B$5)</f>
        <v>12167.152533509316</v>
      </c>
      <c r="M491">
        <f>IF(A491&gt;Inputs!$B$4,M490*(1+H490),Inputs!$B$6)</f>
        <v>13240.109956877379</v>
      </c>
      <c r="N491">
        <f>MAX($L$2:L491)</f>
        <v>13541.894771832933</v>
      </c>
    </row>
    <row r="492" spans="1:14" x14ac:dyDescent="0.3">
      <c r="A492">
        <v>491</v>
      </c>
      <c r="B492" s="5">
        <v>46006</v>
      </c>
      <c r="C492">
        <v>474.82000732421881</v>
      </c>
      <c r="D492" s="3">
        <f>IF(A492&gt;=Inputs!$B$3+1,AVERAGE(INDEX(C:C,ROW()-Inputs!$B$3):C491),0)</f>
        <v>481</v>
      </c>
      <c r="E492" s="3">
        <f>IF(A492&gt;=Inputs!$B$4+1,AVERAGE(INDEX(C:C,ROW()-Inputs!$B$4):D491),0)</f>
        <v>483.06416320800781</v>
      </c>
      <c r="F492">
        <f>IF(A492&gt;Inputs!$B$4,IF(D492&gt;E492,1,0),0)</f>
        <v>0</v>
      </c>
      <c r="G492">
        <f t="shared" si="30"/>
        <v>0</v>
      </c>
      <c r="H492">
        <f t="shared" si="28"/>
        <v>-7.7528921165695985E-3</v>
      </c>
      <c r="I492">
        <f>IF(A492&gt;Inputs!$B$4,G492*Backtest!H492,0)</f>
        <v>0</v>
      </c>
      <c r="J492">
        <f t="shared" si="31"/>
        <v>1.2167157533509314</v>
      </c>
      <c r="K492">
        <f t="shared" si="29"/>
        <v>0</v>
      </c>
      <c r="L492">
        <f>(Inputs!$B$6*Backtest!J492)-(Backtest!K492*Inputs!$B$5)</f>
        <v>12167.157533509315</v>
      </c>
      <c r="M492">
        <f>IF(A492&gt;Inputs!$B$4,M491*(1+H491),Inputs!$B$6)</f>
        <v>13104.825088434003</v>
      </c>
      <c r="N492">
        <f>MAX($L$2:L492)</f>
        <v>13541.894771832933</v>
      </c>
    </row>
    <row r="493" spans="1:14" x14ac:dyDescent="0.3">
      <c r="A493">
        <v>492</v>
      </c>
      <c r="B493" s="5">
        <v>46007</v>
      </c>
      <c r="C493">
        <v>476.3900146484375</v>
      </c>
      <c r="D493" s="3">
        <f>IF(A493&gt;=Inputs!$B$3+1,AVERAGE(INDEX(C:C,ROW()-Inputs!$B$3):C492),0)</f>
        <v>476.67500305175781</v>
      </c>
      <c r="E493" s="3">
        <f>IF(A493&gt;=Inputs!$B$4+1,AVERAGE(INDEX(C:C,ROW()-Inputs!$B$4):D492),0)</f>
        <v>480.6875</v>
      </c>
      <c r="F493">
        <f>IF(A493&gt;Inputs!$B$4,IF(D493&gt;E493,1,0),0)</f>
        <v>0</v>
      </c>
      <c r="G493">
        <f t="shared" si="30"/>
        <v>0</v>
      </c>
      <c r="H493">
        <f t="shared" si="28"/>
        <v>3.306531527738743E-3</v>
      </c>
      <c r="I493">
        <f>IF(A493&gt;Inputs!$B$4,G493*Backtest!H493,0)</f>
        <v>0</v>
      </c>
      <c r="J493">
        <f t="shared" si="31"/>
        <v>1.2167157533509314</v>
      </c>
      <c r="K493">
        <f t="shared" si="29"/>
        <v>0</v>
      </c>
      <c r="L493">
        <f>(Inputs!$B$6*Backtest!J493)-(Backtest!K493*Inputs!$B$5)</f>
        <v>12167.157533509315</v>
      </c>
      <c r="M493">
        <f>IF(A493&gt;Inputs!$B$4,M492*(1+H492),Inputs!$B$6)</f>
        <v>13003.22479331686</v>
      </c>
      <c r="N493">
        <f>MAX($L$2:L493)</f>
        <v>13541.894771832933</v>
      </c>
    </row>
    <row r="494" spans="1:14" x14ac:dyDescent="0.3">
      <c r="A494">
        <v>493</v>
      </c>
      <c r="B494" s="5">
        <v>46008</v>
      </c>
      <c r="C494">
        <v>476.1199951171875</v>
      </c>
      <c r="D494" s="3">
        <f>IF(A494&gt;=Inputs!$B$3+1,AVERAGE(INDEX(C:C,ROW()-Inputs!$B$3):C493),0)</f>
        <v>475.60501098632813</v>
      </c>
      <c r="E494" s="3">
        <f>IF(A494&gt;=Inputs!$B$4+1,AVERAGE(INDEX(C:C,ROW()-Inputs!$B$4):D493),0)</f>
        <v>478.07167053222656</v>
      </c>
      <c r="F494">
        <f>IF(A494&gt;Inputs!$B$4,IF(D494&gt;E494,1,0),0)</f>
        <v>0</v>
      </c>
      <c r="G494">
        <f t="shared" si="30"/>
        <v>0</v>
      </c>
      <c r="H494">
        <f t="shared" si="28"/>
        <v>-5.668035075194755E-4</v>
      </c>
      <c r="I494">
        <f>IF(A494&gt;Inputs!$B$4,G494*Backtest!H494,0)</f>
        <v>0</v>
      </c>
      <c r="J494">
        <f t="shared" si="31"/>
        <v>1.2167157533509314</v>
      </c>
      <c r="K494">
        <f t="shared" si="29"/>
        <v>0</v>
      </c>
      <c r="L494">
        <f>(Inputs!$B$6*Backtest!J494)-(Backtest!K494*Inputs!$B$5)</f>
        <v>12167.157533509315</v>
      </c>
      <c r="M494">
        <f>IF(A494&gt;Inputs!$B$4,M493*(1+H493),Inputs!$B$6)</f>
        <v>13046.220366058236</v>
      </c>
      <c r="N494">
        <f>MAX($L$2:L494)</f>
        <v>13541.894771832933</v>
      </c>
    </row>
    <row r="495" spans="1:14" x14ac:dyDescent="0.3">
      <c r="A495">
        <v>494</v>
      </c>
      <c r="B495" s="5">
        <v>46009</v>
      </c>
      <c r="C495">
        <v>483.98001098632813</v>
      </c>
      <c r="D495" s="3">
        <f>IF(A495&gt;=Inputs!$B$3+1,AVERAGE(INDEX(C:C,ROW()-Inputs!$B$3):C494),0)</f>
        <v>476.2550048828125</v>
      </c>
      <c r="E495" s="3">
        <f>IF(A495&gt;=Inputs!$B$4+1,AVERAGE(INDEX(C:C,ROW()-Inputs!$B$4):D494),0)</f>
        <v>476.7683385213216</v>
      </c>
      <c r="F495">
        <f>IF(A495&gt;Inputs!$B$4,IF(D495&gt;E495,1,0),0)</f>
        <v>0</v>
      </c>
      <c r="G495">
        <f t="shared" si="30"/>
        <v>0</v>
      </c>
      <c r="H495">
        <f t="shared" si="28"/>
        <v>1.6508476749030443E-2</v>
      </c>
      <c r="I495">
        <f>IF(A495&gt;Inputs!$B$4,G495*Backtest!H495,0)</f>
        <v>0</v>
      </c>
      <c r="J495">
        <f t="shared" si="31"/>
        <v>1.2167157533509314</v>
      </c>
      <c r="K495">
        <f t="shared" si="29"/>
        <v>0</v>
      </c>
      <c r="L495">
        <f>(Inputs!$B$6*Backtest!J495)-(Backtest!K495*Inputs!$B$5)</f>
        <v>12167.157533509315</v>
      </c>
      <c r="M495">
        <f>IF(A495&gt;Inputs!$B$4,M494*(1+H494),Inputs!$B$6)</f>
        <v>13038.825722594882</v>
      </c>
      <c r="N495">
        <f>MAX($L$2:L495)</f>
        <v>13541.894771832933</v>
      </c>
    </row>
    <row r="496" spans="1:14" x14ac:dyDescent="0.3">
      <c r="A496">
        <v>495</v>
      </c>
      <c r="B496" s="5">
        <v>46010</v>
      </c>
      <c r="C496">
        <v>485.92001342773438</v>
      </c>
      <c r="D496" s="3">
        <f>IF(A496&gt;=Inputs!$B$3+1,AVERAGE(INDEX(C:C,ROW()-Inputs!$B$3):C495),0)</f>
        <v>480.05000305175781</v>
      </c>
      <c r="E496" s="3">
        <f>IF(A496&gt;=Inputs!$B$4+1,AVERAGE(INDEX(C:C,ROW()-Inputs!$B$4):D495),0)</f>
        <v>477.50417327880859</v>
      </c>
      <c r="F496">
        <f>IF(A496&gt;Inputs!$B$4,IF(D496&gt;E496,1,0),0)</f>
        <v>1</v>
      </c>
      <c r="G496">
        <f t="shared" si="30"/>
        <v>0</v>
      </c>
      <c r="H496">
        <f t="shared" si="28"/>
        <v>4.0084350538622804E-3</v>
      </c>
      <c r="I496">
        <f>IF(A496&gt;Inputs!$B$4,G496*Backtest!H496,0)</f>
        <v>0</v>
      </c>
      <c r="J496">
        <f t="shared" si="31"/>
        <v>1.2167157533509314</v>
      </c>
      <c r="K496">
        <f t="shared" si="29"/>
        <v>0</v>
      </c>
      <c r="L496">
        <f>(Inputs!$B$6*Backtest!J496)-(Backtest!K496*Inputs!$B$5)</f>
        <v>12167.157533509315</v>
      </c>
      <c r="M496">
        <f>IF(A496&gt;Inputs!$B$4,M495*(1+H495),Inputs!$B$6)</f>
        <v>13254.076873870999</v>
      </c>
      <c r="N496">
        <f>MAX($L$2:L496)</f>
        <v>13541.894771832933</v>
      </c>
    </row>
    <row r="497" spans="1:14" x14ac:dyDescent="0.3">
      <c r="A497">
        <v>496</v>
      </c>
      <c r="B497" s="5">
        <v>46013</v>
      </c>
      <c r="C497">
        <v>484.92001342773438</v>
      </c>
      <c r="D497" s="3">
        <f>IF(A497&gt;=Inputs!$B$3+1,AVERAGE(INDEX(C:C,ROW()-Inputs!$B$3):C496),0)</f>
        <v>484.95001220703125</v>
      </c>
      <c r="E497" s="3">
        <f>IF(A497&gt;=Inputs!$B$4+1,AVERAGE(INDEX(C:C,ROW()-Inputs!$B$4):D496),0)</f>
        <v>479.65500640869141</v>
      </c>
      <c r="F497">
        <f>IF(A497&gt;Inputs!$B$4,IF(D497&gt;E497,1,0),0)</f>
        <v>1</v>
      </c>
      <c r="G497">
        <f t="shared" si="30"/>
        <v>1</v>
      </c>
      <c r="H497">
        <f t="shared" si="28"/>
        <v>-2.0579518693742971E-3</v>
      </c>
      <c r="I497">
        <f>IF(A497&gt;Inputs!$B$4,G497*Backtest!H497,0)</f>
        <v>-2.0579518693742971E-3</v>
      </c>
      <c r="J497">
        <f t="shared" si="31"/>
        <v>1.2142118108918256</v>
      </c>
      <c r="K497">
        <f t="shared" si="29"/>
        <v>1</v>
      </c>
      <c r="L497">
        <f>(Inputs!$B$6*Backtest!J497)-(Backtest!K497*Inputs!$B$5)</f>
        <v>12142.113108918256</v>
      </c>
      <c r="M497">
        <f>IF(A497&gt;Inputs!$B$4,M496*(1+H496),Inputs!$B$6)</f>
        <v>13307.204980218808</v>
      </c>
      <c r="N497">
        <f>MAX($L$2:L497)</f>
        <v>13541.894771832933</v>
      </c>
    </row>
    <row r="498" spans="1:14" x14ac:dyDescent="0.3">
      <c r="A498">
        <v>497</v>
      </c>
      <c r="B498" s="5">
        <v>46014</v>
      </c>
      <c r="C498">
        <v>486.85000610351563</v>
      </c>
      <c r="D498" s="3">
        <f>IF(A498&gt;=Inputs!$B$3+1,AVERAGE(INDEX(C:C,ROW()-Inputs!$B$3):C497),0)</f>
        <v>485.42001342773438</v>
      </c>
      <c r="E498" s="3">
        <f>IF(A498&gt;=Inputs!$B$4+1,AVERAGE(INDEX(C:C,ROW()-Inputs!$B$4):D497),0)</f>
        <v>482.67917633056641</v>
      </c>
      <c r="F498">
        <f>IF(A498&gt;Inputs!$B$4,IF(D498&gt;E498,1,0),0)</f>
        <v>1</v>
      </c>
      <c r="G498">
        <f t="shared" si="30"/>
        <v>1</v>
      </c>
      <c r="H498">
        <f t="shared" si="28"/>
        <v>3.9800227302204672E-3</v>
      </c>
      <c r="I498">
        <f>IF(A498&gt;Inputs!$B$4,G498*Backtest!H498,0)</f>
        <v>3.9800227302204672E-3</v>
      </c>
      <c r="J498">
        <f t="shared" si="31"/>
        <v>1.2190444014984771</v>
      </c>
      <c r="K498">
        <f t="shared" si="29"/>
        <v>0</v>
      </c>
      <c r="L498">
        <f>(Inputs!$B$6*Backtest!J498)-(Backtest!K498*Inputs!$B$5)</f>
        <v>12190.444014984772</v>
      </c>
      <c r="M498">
        <f>IF(A498&gt;Inputs!$B$4,M497*(1+H497),Inputs!$B$6)</f>
        <v>13279.81939285362</v>
      </c>
      <c r="N498">
        <f>MAX($L$2:L498)</f>
        <v>13541.894771832933</v>
      </c>
    </row>
    <row r="499" spans="1:14" x14ac:dyDescent="0.3">
      <c r="A499">
        <v>498</v>
      </c>
      <c r="B499" s="5">
        <v>46015</v>
      </c>
      <c r="C499">
        <v>488.01998901367188</v>
      </c>
      <c r="D499" s="3">
        <f>IF(A499&gt;=Inputs!$B$3+1,AVERAGE(INDEX(C:C,ROW()-Inputs!$B$3):C498),0)</f>
        <v>485.885009765625</v>
      </c>
      <c r="E499" s="3">
        <f>IF(A499&gt;=Inputs!$B$4+1,AVERAGE(INDEX(C:C,ROW()-Inputs!$B$4):D498),0)</f>
        <v>484.68501027425128</v>
      </c>
      <c r="F499">
        <f>IF(A499&gt;Inputs!$B$4,IF(D499&gt;E499,1,0),0)</f>
        <v>1</v>
      </c>
      <c r="G499">
        <f t="shared" si="30"/>
        <v>1</v>
      </c>
      <c r="H499">
        <f t="shared" si="28"/>
        <v>2.4031691393415766E-3</v>
      </c>
      <c r="I499">
        <f>IF(A499&gt;Inputs!$B$4,G499*Backtest!H499,0)</f>
        <v>2.4031691393415766E-3</v>
      </c>
      <c r="J499">
        <f t="shared" si="31"/>
        <v>1.2219739713836455</v>
      </c>
      <c r="K499">
        <f t="shared" si="29"/>
        <v>0</v>
      </c>
      <c r="L499">
        <f>(Inputs!$B$6*Backtest!J499)-(Backtest!K499*Inputs!$B$5)</f>
        <v>12219.739713836456</v>
      </c>
      <c r="M499">
        <f>IF(A499&gt;Inputs!$B$4,M498*(1+H498),Inputs!$B$6)</f>
        <v>13332.673375890401</v>
      </c>
      <c r="N499">
        <f>MAX($L$2:L499)</f>
        <v>13541.894771832933</v>
      </c>
    </row>
    <row r="500" spans="1:14" x14ac:dyDescent="0.3">
      <c r="A500">
        <v>499</v>
      </c>
      <c r="B500" s="5">
        <v>46017</v>
      </c>
      <c r="C500">
        <v>487.70999145507813</v>
      </c>
      <c r="D500" s="3">
        <f>IF(A500&gt;=Inputs!$B$3+1,AVERAGE(INDEX(C:C,ROW()-Inputs!$B$3):C499),0)</f>
        <v>487.43499755859375</v>
      </c>
      <c r="E500" s="3">
        <f>IF(A500&gt;=Inputs!$B$4+1,AVERAGE(INDEX(C:C,ROW()-Inputs!$B$4):D499),0)</f>
        <v>486.00750732421875</v>
      </c>
      <c r="F500">
        <f>IF(A500&gt;Inputs!$B$4,IF(D500&gt;E500,1,0),0)</f>
        <v>1</v>
      </c>
      <c r="G500">
        <f t="shared" si="30"/>
        <v>1</v>
      </c>
      <c r="H500">
        <f t="shared" si="28"/>
        <v>-6.3521487966156087E-4</v>
      </c>
      <c r="I500">
        <f>IF(A500&gt;Inputs!$B$4,G500*Backtest!H500,0)</f>
        <v>-6.3521487966156087E-4</v>
      </c>
      <c r="J500">
        <f t="shared" si="31"/>
        <v>1.2211977553344635</v>
      </c>
      <c r="K500">
        <f t="shared" si="29"/>
        <v>0</v>
      </c>
      <c r="L500">
        <f>(Inputs!$B$6*Backtest!J500)-(Backtest!K500*Inputs!$B$5)</f>
        <v>12211.977553344635</v>
      </c>
      <c r="M500">
        <f>IF(A500&gt;Inputs!$B$4,M499*(1+H499),Inputs!$B$6)</f>
        <v>13364.714045092262</v>
      </c>
      <c r="N500">
        <f>MAX($L$2:L500)</f>
        <v>13541.894771832933</v>
      </c>
    </row>
    <row r="501" spans="1:14" x14ac:dyDescent="0.3">
      <c r="A501">
        <v>500</v>
      </c>
      <c r="B501" s="5">
        <v>46020</v>
      </c>
      <c r="C501">
        <v>487.10000610351563</v>
      </c>
      <c r="D501" s="3">
        <f>IF(A501&gt;=Inputs!$B$3+1,AVERAGE(INDEX(C:C,ROW()-Inputs!$B$3):C500),0)</f>
        <v>487.864990234375</v>
      </c>
      <c r="E501" s="3">
        <f>IF(A501&gt;=Inputs!$B$4+1,AVERAGE(INDEX(C:C,ROW()-Inputs!$B$4):D500),0)</f>
        <v>486.88666788736981</v>
      </c>
      <c r="F501">
        <f>IF(A501&gt;Inputs!$B$4,IF(D501&gt;E501,1,0),0)</f>
        <v>1</v>
      </c>
      <c r="G501">
        <f t="shared" si="30"/>
        <v>1</v>
      </c>
      <c r="H501">
        <f t="shared" si="28"/>
        <v>-1.2507132563402967E-3</v>
      </c>
      <c r="I501">
        <f>IF(A501&gt;Inputs!$B$4,G501*Backtest!H501,0)</f>
        <v>-1.2507132563402967E-3</v>
      </c>
      <c r="J501">
        <f t="shared" si="31"/>
        <v>1.2196703871132537</v>
      </c>
      <c r="K501">
        <f t="shared" si="29"/>
        <v>0</v>
      </c>
      <c r="L501">
        <f>(Inputs!$B$6*Backtest!J501)-(Backtest!K501*Inputs!$B$5)</f>
        <v>12196.703871132537</v>
      </c>
      <c r="M501">
        <f>IF(A501&gt;Inputs!$B$4,M500*(1+H500),Inputs!$B$6)</f>
        <v>13356.224579868398</v>
      </c>
      <c r="N501">
        <f>MAX($L$2:L501)</f>
        <v>13541.894771832933</v>
      </c>
    </row>
    <row r="502" spans="1:14" x14ac:dyDescent="0.3">
      <c r="A502">
        <v>501</v>
      </c>
      <c r="B502" s="5">
        <v>46021</v>
      </c>
      <c r="C502">
        <v>487.48001098632813</v>
      </c>
      <c r="D502" s="3">
        <f>IF(A502&gt;=Inputs!$B$3+1,AVERAGE(INDEX(C:C,ROW()-Inputs!$B$3):C501),0)</f>
        <v>487.40499877929688</v>
      </c>
      <c r="E502" s="3">
        <f>IF(A502&gt;=Inputs!$B$4+1,AVERAGE(INDEX(C:C,ROW()-Inputs!$B$4):D501),0)</f>
        <v>487.33583068847656</v>
      </c>
      <c r="F502">
        <f>IF(A502&gt;Inputs!$B$4,IF(D502&gt;E502,1,0),0)</f>
        <v>1</v>
      </c>
      <c r="G502">
        <f t="shared" si="30"/>
        <v>1</v>
      </c>
      <c r="H502">
        <f t="shared" si="28"/>
        <v>7.801372984006516E-4</v>
      </c>
      <c r="I502">
        <f>IF(A502&gt;Inputs!$B$4,G502*Backtest!H502,0)</f>
        <v>7.801372984006516E-4</v>
      </c>
      <c r="J502">
        <f t="shared" si="31"/>
        <v>1.2206218974739955</v>
      </c>
      <c r="K502">
        <f t="shared" si="29"/>
        <v>0</v>
      </c>
      <c r="L502">
        <f>(Inputs!$B$6*Backtest!J502)-(Backtest!K502*Inputs!$B$5)</f>
        <v>12206.218974739955</v>
      </c>
      <c r="M502">
        <f>IF(A502&gt;Inputs!$B$4,M501*(1+H501),Inputs!$B$6)</f>
        <v>13339.519772731699</v>
      </c>
      <c r="N502">
        <f>MAX($L$2:L502)</f>
        <v>13541.894771832933</v>
      </c>
    </row>
    <row r="503" spans="1:14" x14ac:dyDescent="0.3">
      <c r="B503" s="5"/>
      <c r="D503" s="3"/>
      <c r="E503" s="3"/>
    </row>
    <row r="504" spans="1:14" x14ac:dyDescent="0.3">
      <c r="B504" s="5"/>
      <c r="D504" s="3"/>
      <c r="E504" s="3"/>
    </row>
    <row r="505" spans="1:14" x14ac:dyDescent="0.3">
      <c r="B505" s="5"/>
      <c r="D505" s="3"/>
      <c r="E505" s="3"/>
    </row>
    <row r="506" spans="1:14" x14ac:dyDescent="0.3">
      <c r="B506" s="5"/>
      <c r="D506" s="3"/>
      <c r="E506" s="3"/>
    </row>
    <row r="507" spans="1:14" x14ac:dyDescent="0.3">
      <c r="B507" s="5"/>
      <c r="D507" s="3"/>
      <c r="E507" s="3"/>
    </row>
    <row r="508" spans="1:14" x14ac:dyDescent="0.3">
      <c r="B508" s="5"/>
      <c r="D508" s="3"/>
      <c r="E508" s="3"/>
    </row>
    <row r="509" spans="1:14" x14ac:dyDescent="0.3">
      <c r="B509" s="5"/>
      <c r="D509" s="3"/>
      <c r="E509" s="3"/>
    </row>
    <row r="510" spans="1:14" x14ac:dyDescent="0.3">
      <c r="B510" s="5"/>
      <c r="D510" s="3"/>
      <c r="E510" s="3"/>
    </row>
    <row r="511" spans="1:14" x14ac:dyDescent="0.3">
      <c r="B511" s="5"/>
      <c r="D511" s="3"/>
      <c r="E511" s="3"/>
    </row>
    <row r="512" spans="1:14" x14ac:dyDescent="0.3">
      <c r="B512" s="5"/>
      <c r="D512" s="3"/>
      <c r="E512" s="3"/>
    </row>
    <row r="513" spans="2:5" x14ac:dyDescent="0.3">
      <c r="B513" s="5"/>
      <c r="D513" s="3"/>
      <c r="E513" s="3"/>
    </row>
    <row r="514" spans="2:5" x14ac:dyDescent="0.3">
      <c r="B514" s="5"/>
      <c r="D514" s="3"/>
      <c r="E514" s="3"/>
    </row>
    <row r="515" spans="2:5" x14ac:dyDescent="0.3">
      <c r="B515" s="5"/>
      <c r="D515" s="3"/>
      <c r="E515" s="3"/>
    </row>
    <row r="516" spans="2:5" x14ac:dyDescent="0.3">
      <c r="B516" s="5"/>
      <c r="D516" s="3"/>
      <c r="E516" s="3"/>
    </row>
    <row r="517" spans="2:5" x14ac:dyDescent="0.3">
      <c r="B517" s="5"/>
      <c r="D517" s="3"/>
      <c r="E517" s="3"/>
    </row>
    <row r="518" spans="2:5" x14ac:dyDescent="0.3">
      <c r="B518" s="5"/>
      <c r="D518" s="3"/>
      <c r="E518" s="3"/>
    </row>
    <row r="519" spans="2:5" x14ac:dyDescent="0.3">
      <c r="B519" s="5"/>
      <c r="D519" s="3"/>
      <c r="E519" s="3"/>
    </row>
    <row r="520" spans="2:5" x14ac:dyDescent="0.3">
      <c r="B520" s="5"/>
      <c r="D520" s="3"/>
      <c r="E520" s="3"/>
    </row>
    <row r="521" spans="2:5" x14ac:dyDescent="0.3">
      <c r="B521" s="5"/>
      <c r="D521" s="3"/>
      <c r="E521" s="3"/>
    </row>
    <row r="522" spans="2:5" x14ac:dyDescent="0.3">
      <c r="B522" s="5"/>
      <c r="D522" s="3"/>
      <c r="E522" s="3"/>
    </row>
    <row r="523" spans="2:5" x14ac:dyDescent="0.3">
      <c r="B523" s="5"/>
      <c r="D523" s="3"/>
      <c r="E523" s="3"/>
    </row>
    <row r="524" spans="2:5" x14ac:dyDescent="0.3">
      <c r="B524" s="5"/>
      <c r="D524" s="3"/>
      <c r="E524" s="3"/>
    </row>
    <row r="525" spans="2:5" x14ac:dyDescent="0.3">
      <c r="B525" s="5"/>
      <c r="D525" s="3"/>
      <c r="E525" s="3"/>
    </row>
    <row r="526" spans="2:5" x14ac:dyDescent="0.3">
      <c r="B526" s="5"/>
      <c r="D526" s="3"/>
      <c r="E526" s="3"/>
    </row>
    <row r="527" spans="2:5" x14ac:dyDescent="0.3">
      <c r="B527" s="5"/>
      <c r="D527" s="3"/>
      <c r="E527" s="3"/>
    </row>
    <row r="528" spans="2:5" x14ac:dyDescent="0.3">
      <c r="B528" s="5"/>
      <c r="D528" s="3"/>
      <c r="E528" s="3"/>
    </row>
    <row r="529" spans="2:5" x14ac:dyDescent="0.3">
      <c r="B529" s="5"/>
      <c r="D529" s="3"/>
      <c r="E529" s="3"/>
    </row>
    <row r="530" spans="2:5" x14ac:dyDescent="0.3">
      <c r="B530" s="5"/>
      <c r="D530" s="3"/>
      <c r="E530" s="3"/>
    </row>
    <row r="531" spans="2:5" x14ac:dyDescent="0.3">
      <c r="B531" s="5"/>
      <c r="D531" s="3"/>
      <c r="E531" s="3"/>
    </row>
    <row r="532" spans="2:5" x14ac:dyDescent="0.3">
      <c r="B532" s="5"/>
      <c r="D532" s="3"/>
      <c r="E532" s="3"/>
    </row>
    <row r="533" spans="2:5" x14ac:dyDescent="0.3">
      <c r="B533" s="5"/>
      <c r="D533" s="3"/>
      <c r="E533" s="3"/>
    </row>
    <row r="534" spans="2:5" x14ac:dyDescent="0.3">
      <c r="B534" s="5"/>
      <c r="D534" s="3"/>
      <c r="E534" s="3"/>
    </row>
    <row r="535" spans="2:5" x14ac:dyDescent="0.3">
      <c r="B535" s="5"/>
      <c r="D535" s="3"/>
      <c r="E535" s="3"/>
    </row>
    <row r="536" spans="2:5" x14ac:dyDescent="0.3">
      <c r="B536" s="5"/>
      <c r="D536" s="3"/>
      <c r="E536" s="3"/>
    </row>
    <row r="537" spans="2:5" x14ac:dyDescent="0.3">
      <c r="B537" s="5"/>
      <c r="D537" s="3"/>
      <c r="E537" s="3"/>
    </row>
    <row r="538" spans="2:5" x14ac:dyDescent="0.3">
      <c r="B538" s="5"/>
      <c r="D538" s="3"/>
      <c r="E538" s="3"/>
    </row>
    <row r="539" spans="2:5" x14ac:dyDescent="0.3">
      <c r="B539" s="5"/>
      <c r="D539" s="3"/>
      <c r="E539" s="3"/>
    </row>
    <row r="540" spans="2:5" x14ac:dyDescent="0.3">
      <c r="B540" s="5"/>
      <c r="D540" s="3"/>
      <c r="E540" s="3"/>
    </row>
    <row r="541" spans="2:5" x14ac:dyDescent="0.3">
      <c r="B541" s="5"/>
      <c r="D541" s="3"/>
      <c r="E541" s="3"/>
    </row>
    <row r="542" spans="2:5" x14ac:dyDescent="0.3">
      <c r="B542" s="5"/>
      <c r="D542" s="3"/>
      <c r="E542" s="3"/>
    </row>
    <row r="543" spans="2:5" x14ac:dyDescent="0.3">
      <c r="B543" s="5"/>
      <c r="D543" s="3"/>
      <c r="E543" s="3"/>
    </row>
    <row r="544" spans="2:5" x14ac:dyDescent="0.3">
      <c r="B544" s="5"/>
      <c r="D544" s="3"/>
      <c r="E544" s="3"/>
    </row>
    <row r="545" spans="2:5" x14ac:dyDescent="0.3">
      <c r="B545" s="5"/>
      <c r="D545" s="3"/>
      <c r="E545" s="3"/>
    </row>
    <row r="546" spans="2:5" x14ac:dyDescent="0.3">
      <c r="B546" s="5"/>
      <c r="D546" s="3"/>
      <c r="E546" s="3"/>
    </row>
    <row r="547" spans="2:5" x14ac:dyDescent="0.3">
      <c r="B547" s="5"/>
      <c r="D547" s="3"/>
      <c r="E547" s="3"/>
    </row>
    <row r="548" spans="2:5" x14ac:dyDescent="0.3">
      <c r="B548" s="5"/>
      <c r="D548" s="3"/>
      <c r="E548" s="3"/>
    </row>
    <row r="549" spans="2:5" x14ac:dyDescent="0.3">
      <c r="B549" s="5"/>
      <c r="D549" s="3"/>
      <c r="E549" s="3"/>
    </row>
    <row r="550" spans="2:5" x14ac:dyDescent="0.3">
      <c r="B550" s="5"/>
      <c r="D550" s="3"/>
      <c r="E550" s="3"/>
    </row>
    <row r="551" spans="2:5" x14ac:dyDescent="0.3">
      <c r="B551" s="5"/>
      <c r="D551" s="3"/>
      <c r="E551" s="3"/>
    </row>
    <row r="552" spans="2:5" x14ac:dyDescent="0.3">
      <c r="B552" s="5"/>
      <c r="D552" s="3"/>
      <c r="E552" s="3"/>
    </row>
    <row r="553" spans="2:5" x14ac:dyDescent="0.3">
      <c r="B553" s="5"/>
      <c r="D553" s="3"/>
      <c r="E553" s="3"/>
    </row>
    <row r="554" spans="2:5" x14ac:dyDescent="0.3">
      <c r="B554" s="5"/>
      <c r="D554" s="3"/>
      <c r="E554" s="3"/>
    </row>
    <row r="555" spans="2:5" x14ac:dyDescent="0.3">
      <c r="B555" s="5"/>
      <c r="D555" s="3"/>
      <c r="E555" s="3"/>
    </row>
    <row r="556" spans="2:5" x14ac:dyDescent="0.3">
      <c r="B556" s="5"/>
      <c r="D556" s="3"/>
      <c r="E556" s="3"/>
    </row>
    <row r="557" spans="2:5" x14ac:dyDescent="0.3">
      <c r="B557" s="5"/>
      <c r="D557" s="3"/>
      <c r="E557" s="3"/>
    </row>
    <row r="558" spans="2:5" x14ac:dyDescent="0.3">
      <c r="B558" s="5"/>
      <c r="D558" s="3"/>
      <c r="E558" s="3"/>
    </row>
    <row r="559" spans="2:5" x14ac:dyDescent="0.3">
      <c r="B559" s="5"/>
      <c r="D559" s="3"/>
      <c r="E559" s="3"/>
    </row>
    <row r="560" spans="2:5" x14ac:dyDescent="0.3">
      <c r="B560" s="5"/>
      <c r="D560" s="3"/>
      <c r="E560" s="3"/>
    </row>
    <row r="561" spans="2:5" x14ac:dyDescent="0.3">
      <c r="B561" s="5"/>
      <c r="D561" s="3"/>
      <c r="E561" s="3"/>
    </row>
    <row r="562" spans="2:5" x14ac:dyDescent="0.3">
      <c r="B562" s="5"/>
      <c r="D562" s="3"/>
      <c r="E562" s="3"/>
    </row>
    <row r="563" spans="2:5" x14ac:dyDescent="0.3">
      <c r="B563" s="5"/>
      <c r="D563" s="3"/>
      <c r="E563" s="3"/>
    </row>
    <row r="564" spans="2:5" x14ac:dyDescent="0.3">
      <c r="B564" s="5"/>
      <c r="D564" s="3"/>
      <c r="E564" s="3"/>
    </row>
    <row r="565" spans="2:5" x14ac:dyDescent="0.3">
      <c r="B565" s="5"/>
      <c r="D565" s="3"/>
      <c r="E565" s="3"/>
    </row>
    <row r="566" spans="2:5" x14ac:dyDescent="0.3">
      <c r="B566" s="5"/>
      <c r="D566" s="3"/>
      <c r="E566" s="3"/>
    </row>
    <row r="567" spans="2:5" x14ac:dyDescent="0.3">
      <c r="B567" s="5"/>
      <c r="D567" s="3"/>
      <c r="E567" s="3"/>
    </row>
    <row r="568" spans="2:5" x14ac:dyDescent="0.3">
      <c r="B568" s="5"/>
      <c r="D568" s="3"/>
      <c r="E568" s="3"/>
    </row>
    <row r="569" spans="2:5" x14ac:dyDescent="0.3">
      <c r="B569" s="5"/>
      <c r="D569" s="3"/>
      <c r="E569" s="3"/>
    </row>
    <row r="570" spans="2:5" x14ac:dyDescent="0.3">
      <c r="B570" s="5"/>
      <c r="D570" s="3"/>
      <c r="E570" s="3"/>
    </row>
    <row r="571" spans="2:5" x14ac:dyDescent="0.3">
      <c r="B571" s="5"/>
      <c r="D571" s="3"/>
      <c r="E571" s="3"/>
    </row>
    <row r="572" spans="2:5" x14ac:dyDescent="0.3">
      <c r="B572" s="5"/>
      <c r="D572" s="3"/>
      <c r="E572" s="3"/>
    </row>
    <row r="573" spans="2:5" x14ac:dyDescent="0.3">
      <c r="B573" s="5"/>
      <c r="D573" s="3"/>
      <c r="E573" s="3"/>
    </row>
    <row r="574" spans="2:5" x14ac:dyDescent="0.3">
      <c r="B574" s="5"/>
      <c r="D574" s="3"/>
      <c r="E574" s="3"/>
    </row>
    <row r="575" spans="2:5" x14ac:dyDescent="0.3">
      <c r="B575" s="5"/>
      <c r="D575" s="3"/>
      <c r="E575" s="3"/>
    </row>
    <row r="576" spans="2:5" x14ac:dyDescent="0.3">
      <c r="B576" s="5"/>
      <c r="D576" s="3"/>
      <c r="E576" s="3"/>
    </row>
    <row r="577" spans="2:5" x14ac:dyDescent="0.3">
      <c r="B577" s="5"/>
      <c r="D577" s="3"/>
      <c r="E577" s="3"/>
    </row>
    <row r="578" spans="2:5" x14ac:dyDescent="0.3">
      <c r="B578" s="5"/>
      <c r="D578" s="3"/>
      <c r="E578" s="3"/>
    </row>
    <row r="579" spans="2:5" x14ac:dyDescent="0.3">
      <c r="B579" s="5"/>
      <c r="D579" s="3"/>
      <c r="E579" s="3"/>
    </row>
    <row r="580" spans="2:5" x14ac:dyDescent="0.3">
      <c r="B580" s="5"/>
      <c r="D580" s="3"/>
      <c r="E580" s="3"/>
    </row>
    <row r="581" spans="2:5" x14ac:dyDescent="0.3">
      <c r="B581" s="5"/>
      <c r="D581" s="3"/>
      <c r="E581" s="3"/>
    </row>
    <row r="582" spans="2:5" x14ac:dyDescent="0.3">
      <c r="B582" s="5"/>
      <c r="D582" s="3"/>
      <c r="E582" s="3"/>
    </row>
    <row r="583" spans="2:5" x14ac:dyDescent="0.3">
      <c r="B583" s="5"/>
      <c r="D583" s="3"/>
      <c r="E583" s="3"/>
    </row>
    <row r="584" spans="2:5" x14ac:dyDescent="0.3">
      <c r="B584" s="5"/>
      <c r="D584" s="3"/>
      <c r="E584" s="3"/>
    </row>
    <row r="585" spans="2:5" x14ac:dyDescent="0.3">
      <c r="B585" s="5"/>
      <c r="D585" s="3"/>
      <c r="E585" s="3"/>
    </row>
    <row r="586" spans="2:5" x14ac:dyDescent="0.3">
      <c r="B586" s="5"/>
      <c r="D586" s="3"/>
      <c r="E586" s="3"/>
    </row>
    <row r="587" spans="2:5" x14ac:dyDescent="0.3">
      <c r="B587" s="5"/>
      <c r="D587" s="3"/>
      <c r="E587" s="3"/>
    </row>
    <row r="588" spans="2:5" x14ac:dyDescent="0.3">
      <c r="B588" s="5"/>
      <c r="D588" s="3"/>
      <c r="E588" s="3"/>
    </row>
    <row r="589" spans="2:5" x14ac:dyDescent="0.3">
      <c r="B589" s="5"/>
      <c r="D589" s="3"/>
      <c r="E589" s="3"/>
    </row>
    <row r="590" spans="2:5" x14ac:dyDescent="0.3">
      <c r="B590" s="5"/>
      <c r="D590" s="3"/>
      <c r="E590" s="3"/>
    </row>
    <row r="591" spans="2:5" x14ac:dyDescent="0.3">
      <c r="B591" s="5"/>
      <c r="D591" s="3"/>
      <c r="E591" s="3"/>
    </row>
    <row r="592" spans="2:5" x14ac:dyDescent="0.3">
      <c r="B592" s="5"/>
      <c r="D592" s="3"/>
      <c r="E592" s="3"/>
    </row>
    <row r="593" spans="2:5" x14ac:dyDescent="0.3">
      <c r="B593" s="5"/>
      <c r="D593" s="3"/>
      <c r="E593" s="3"/>
    </row>
    <row r="594" spans="2:5" x14ac:dyDescent="0.3">
      <c r="B594" s="5"/>
      <c r="D594" s="3"/>
      <c r="E594" s="3"/>
    </row>
    <row r="595" spans="2:5" x14ac:dyDescent="0.3">
      <c r="B595" s="5"/>
      <c r="D595" s="3"/>
      <c r="E595" s="3"/>
    </row>
    <row r="596" spans="2:5" x14ac:dyDescent="0.3">
      <c r="B596" s="5"/>
      <c r="D596" s="3"/>
      <c r="E596" s="3"/>
    </row>
    <row r="597" spans="2:5" x14ac:dyDescent="0.3">
      <c r="B597" s="5"/>
      <c r="D597" s="3"/>
      <c r="E597" s="3"/>
    </row>
    <row r="598" spans="2:5" x14ac:dyDescent="0.3">
      <c r="B598" s="5"/>
      <c r="D598" s="3"/>
      <c r="E598" s="3"/>
    </row>
    <row r="599" spans="2:5" x14ac:dyDescent="0.3">
      <c r="B599" s="5"/>
      <c r="D599" s="3"/>
      <c r="E599" s="3"/>
    </row>
    <row r="600" spans="2:5" x14ac:dyDescent="0.3">
      <c r="B600" s="5"/>
      <c r="D600" s="3"/>
      <c r="E600" s="3"/>
    </row>
    <row r="601" spans="2:5" x14ac:dyDescent="0.3">
      <c r="B601" s="5"/>
      <c r="D601" s="3"/>
      <c r="E601" s="3"/>
    </row>
    <row r="602" spans="2:5" x14ac:dyDescent="0.3">
      <c r="B602" s="5"/>
      <c r="D602" s="3"/>
      <c r="E602" s="3"/>
    </row>
    <row r="603" spans="2:5" x14ac:dyDescent="0.3">
      <c r="B603" s="5"/>
      <c r="D603" s="3"/>
      <c r="E603" s="3"/>
    </row>
    <row r="604" spans="2:5" x14ac:dyDescent="0.3">
      <c r="B604" s="5"/>
      <c r="D604" s="3"/>
      <c r="E604" s="3"/>
    </row>
    <row r="605" spans="2:5" x14ac:dyDescent="0.3">
      <c r="B605" s="5"/>
      <c r="D605" s="3"/>
      <c r="E605" s="3"/>
    </row>
    <row r="606" spans="2:5" x14ac:dyDescent="0.3">
      <c r="B606" s="5"/>
      <c r="D606" s="3"/>
      <c r="E606" s="3"/>
    </row>
    <row r="607" spans="2:5" x14ac:dyDescent="0.3">
      <c r="B607" s="5"/>
      <c r="D607" s="3"/>
      <c r="E607" s="3"/>
    </row>
    <row r="608" spans="2:5" x14ac:dyDescent="0.3">
      <c r="B608" s="5"/>
      <c r="D608" s="3"/>
      <c r="E608" s="3"/>
    </row>
    <row r="609" spans="2:5" x14ac:dyDescent="0.3">
      <c r="B609" s="5"/>
      <c r="D609" s="3"/>
      <c r="E609" s="3"/>
    </row>
    <row r="610" spans="2:5" x14ac:dyDescent="0.3">
      <c r="B610" s="5"/>
      <c r="D610" s="3"/>
      <c r="E610" s="3"/>
    </row>
    <row r="611" spans="2:5" x14ac:dyDescent="0.3">
      <c r="B611" s="5"/>
      <c r="D611" s="3"/>
      <c r="E611" s="3"/>
    </row>
    <row r="612" spans="2:5" x14ac:dyDescent="0.3">
      <c r="B612" s="5"/>
      <c r="D612" s="3"/>
      <c r="E612" s="3"/>
    </row>
    <row r="613" spans="2:5" x14ac:dyDescent="0.3">
      <c r="B613" s="5"/>
      <c r="D613" s="3"/>
      <c r="E613" s="3"/>
    </row>
    <row r="614" spans="2:5" x14ac:dyDescent="0.3">
      <c r="B614" s="5"/>
      <c r="D614" s="3"/>
      <c r="E614" s="3"/>
    </row>
    <row r="615" spans="2:5" x14ac:dyDescent="0.3">
      <c r="B615" s="5"/>
      <c r="D615" s="3"/>
      <c r="E615" s="3"/>
    </row>
    <row r="616" spans="2:5" x14ac:dyDescent="0.3">
      <c r="B616" s="5"/>
      <c r="D616" s="3"/>
      <c r="E616" s="3"/>
    </row>
    <row r="617" spans="2:5" x14ac:dyDescent="0.3">
      <c r="B617" s="5"/>
      <c r="D617" s="3"/>
      <c r="E617" s="3"/>
    </row>
    <row r="618" spans="2:5" x14ac:dyDescent="0.3">
      <c r="B618" s="5"/>
      <c r="D618" s="3"/>
      <c r="E618" s="3"/>
    </row>
    <row r="619" spans="2:5" x14ac:dyDescent="0.3">
      <c r="B619" s="5"/>
      <c r="D619" s="3"/>
      <c r="E619" s="3"/>
    </row>
    <row r="620" spans="2:5" x14ac:dyDescent="0.3">
      <c r="B620" s="5"/>
      <c r="D620" s="3"/>
      <c r="E620" s="3"/>
    </row>
    <row r="621" spans="2:5" x14ac:dyDescent="0.3">
      <c r="B621" s="5"/>
      <c r="D621" s="3"/>
      <c r="E621" s="3"/>
    </row>
    <row r="622" spans="2:5" x14ac:dyDescent="0.3">
      <c r="B622" s="5"/>
      <c r="D622" s="3"/>
      <c r="E622" s="3"/>
    </row>
    <row r="623" spans="2:5" x14ac:dyDescent="0.3">
      <c r="B623" s="5"/>
      <c r="D623" s="3"/>
      <c r="E623" s="3"/>
    </row>
    <row r="624" spans="2:5" x14ac:dyDescent="0.3">
      <c r="B624" s="5"/>
      <c r="D624" s="3"/>
      <c r="E624" s="3"/>
    </row>
    <row r="625" spans="2:5" x14ac:dyDescent="0.3">
      <c r="B625" s="5"/>
      <c r="D625" s="3"/>
      <c r="E625" s="3"/>
    </row>
    <row r="626" spans="2:5" x14ac:dyDescent="0.3">
      <c r="B626" s="5"/>
      <c r="D626" s="3"/>
      <c r="E626" s="3"/>
    </row>
    <row r="627" spans="2:5" x14ac:dyDescent="0.3">
      <c r="B627" s="5"/>
      <c r="D627" s="3"/>
      <c r="E627" s="3"/>
    </row>
    <row r="628" spans="2:5" x14ac:dyDescent="0.3">
      <c r="B628" s="5"/>
      <c r="D628" s="3"/>
      <c r="E628" s="3"/>
    </row>
    <row r="629" spans="2:5" x14ac:dyDescent="0.3">
      <c r="B629" s="5"/>
      <c r="D629" s="3"/>
      <c r="E629" s="3"/>
    </row>
    <row r="630" spans="2:5" x14ac:dyDescent="0.3">
      <c r="B630" s="5"/>
      <c r="D630" s="3"/>
      <c r="E630" s="3"/>
    </row>
    <row r="631" spans="2:5" x14ac:dyDescent="0.3">
      <c r="B631" s="5"/>
      <c r="D631" s="3"/>
      <c r="E631" s="3"/>
    </row>
    <row r="632" spans="2:5" x14ac:dyDescent="0.3">
      <c r="B632" s="5"/>
      <c r="D632" s="3"/>
      <c r="E632" s="3"/>
    </row>
    <row r="633" spans="2:5" x14ac:dyDescent="0.3">
      <c r="B633" s="5"/>
      <c r="D633" s="3"/>
      <c r="E633" s="3"/>
    </row>
    <row r="634" spans="2:5" x14ac:dyDescent="0.3">
      <c r="B634" s="5"/>
      <c r="D634" s="3"/>
      <c r="E634" s="3"/>
    </row>
    <row r="635" spans="2:5" x14ac:dyDescent="0.3">
      <c r="B635" s="5"/>
      <c r="D635" s="3"/>
      <c r="E635" s="3"/>
    </row>
    <row r="636" spans="2:5" x14ac:dyDescent="0.3">
      <c r="B636" s="5"/>
      <c r="D636" s="3"/>
      <c r="E636" s="3"/>
    </row>
    <row r="637" spans="2:5" x14ac:dyDescent="0.3">
      <c r="B637" s="5"/>
      <c r="D637" s="3"/>
      <c r="E637" s="3"/>
    </row>
    <row r="638" spans="2:5" x14ac:dyDescent="0.3">
      <c r="B638" s="5"/>
      <c r="D638" s="3"/>
      <c r="E638" s="3"/>
    </row>
    <row r="639" spans="2:5" x14ac:dyDescent="0.3">
      <c r="B639" s="5"/>
      <c r="D639" s="3"/>
      <c r="E639" s="3"/>
    </row>
    <row r="640" spans="2:5" x14ac:dyDescent="0.3">
      <c r="B640" s="5"/>
      <c r="D640" s="3"/>
      <c r="E640" s="3"/>
    </row>
    <row r="641" spans="2:5" x14ac:dyDescent="0.3">
      <c r="B641" s="5"/>
      <c r="D641" s="3"/>
      <c r="E641" s="3"/>
    </row>
    <row r="642" spans="2:5" x14ac:dyDescent="0.3">
      <c r="B642" s="5"/>
      <c r="D642" s="3"/>
      <c r="E642" s="3"/>
    </row>
    <row r="643" spans="2:5" x14ac:dyDescent="0.3">
      <c r="B643" s="5"/>
      <c r="D643" s="3"/>
      <c r="E643" s="3"/>
    </row>
    <row r="644" spans="2:5" x14ac:dyDescent="0.3">
      <c r="B644" s="5"/>
      <c r="D644" s="3"/>
      <c r="E644" s="3"/>
    </row>
    <row r="645" spans="2:5" x14ac:dyDescent="0.3">
      <c r="B645" s="5"/>
      <c r="D645" s="3"/>
      <c r="E645" s="3"/>
    </row>
    <row r="646" spans="2:5" x14ac:dyDescent="0.3">
      <c r="B646" s="5"/>
      <c r="D646" s="3"/>
      <c r="E646" s="3"/>
    </row>
    <row r="647" spans="2:5" x14ac:dyDescent="0.3">
      <c r="B647" s="5"/>
      <c r="D647" s="3"/>
      <c r="E647" s="3"/>
    </row>
    <row r="648" spans="2:5" x14ac:dyDescent="0.3">
      <c r="B648" s="5"/>
      <c r="D648" s="3"/>
      <c r="E648" s="3"/>
    </row>
    <row r="649" spans="2:5" x14ac:dyDescent="0.3">
      <c r="B649" s="5"/>
      <c r="D649" s="3"/>
      <c r="E649" s="3"/>
    </row>
    <row r="650" spans="2:5" x14ac:dyDescent="0.3">
      <c r="B650" s="5"/>
      <c r="D650" s="3"/>
      <c r="E650" s="3"/>
    </row>
    <row r="651" spans="2:5" x14ac:dyDescent="0.3">
      <c r="B651" s="5"/>
      <c r="D651" s="3"/>
      <c r="E651" s="3"/>
    </row>
    <row r="652" spans="2:5" x14ac:dyDescent="0.3">
      <c r="B652" s="5"/>
      <c r="D652" s="3"/>
      <c r="E652" s="3"/>
    </row>
    <row r="653" spans="2:5" x14ac:dyDescent="0.3">
      <c r="B653" s="5"/>
      <c r="D653" s="3"/>
      <c r="E653" s="3"/>
    </row>
    <row r="654" spans="2:5" x14ac:dyDescent="0.3">
      <c r="B654" s="5"/>
      <c r="D654" s="3"/>
      <c r="E654" s="3"/>
    </row>
    <row r="655" spans="2:5" x14ac:dyDescent="0.3">
      <c r="B655" s="5"/>
      <c r="D655" s="3"/>
      <c r="E655" s="3"/>
    </row>
    <row r="656" spans="2:5" x14ac:dyDescent="0.3">
      <c r="B656" s="5"/>
      <c r="D656" s="3"/>
      <c r="E656" s="3"/>
    </row>
    <row r="657" spans="2:5" x14ac:dyDescent="0.3">
      <c r="B657" s="5"/>
      <c r="D657" s="3"/>
      <c r="E657" s="3"/>
    </row>
    <row r="658" spans="2:5" x14ac:dyDescent="0.3">
      <c r="B658" s="5"/>
      <c r="D658" s="3"/>
      <c r="E658" s="3"/>
    </row>
    <row r="659" spans="2:5" x14ac:dyDescent="0.3">
      <c r="B659" s="5"/>
      <c r="D659" s="3"/>
      <c r="E659" s="3"/>
    </row>
    <row r="660" spans="2:5" x14ac:dyDescent="0.3">
      <c r="B660" s="5"/>
      <c r="D660" s="3"/>
      <c r="E660" s="3"/>
    </row>
    <row r="661" spans="2:5" x14ac:dyDescent="0.3">
      <c r="B661" s="5"/>
      <c r="D661" s="3"/>
      <c r="E661" s="3"/>
    </row>
    <row r="662" spans="2:5" x14ac:dyDescent="0.3">
      <c r="B662" s="5"/>
      <c r="D662" s="3"/>
      <c r="E662" s="3"/>
    </row>
    <row r="663" spans="2:5" x14ac:dyDescent="0.3">
      <c r="B663" s="5"/>
      <c r="D663" s="3"/>
      <c r="E663" s="3"/>
    </row>
    <row r="664" spans="2:5" x14ac:dyDescent="0.3">
      <c r="B664" s="5"/>
      <c r="D664" s="3"/>
      <c r="E664" s="3"/>
    </row>
    <row r="665" spans="2:5" x14ac:dyDescent="0.3">
      <c r="B665" s="5"/>
      <c r="D665" s="3"/>
      <c r="E665" s="3"/>
    </row>
    <row r="666" spans="2:5" x14ac:dyDescent="0.3">
      <c r="B666" s="5"/>
      <c r="D666" s="3"/>
      <c r="E666" s="3"/>
    </row>
    <row r="667" spans="2:5" x14ac:dyDescent="0.3">
      <c r="B667" s="5"/>
      <c r="D667" s="3"/>
      <c r="E667" s="3"/>
    </row>
    <row r="668" spans="2:5" x14ac:dyDescent="0.3">
      <c r="B668" s="5"/>
      <c r="D668" s="3"/>
      <c r="E668" s="3"/>
    </row>
    <row r="669" spans="2:5" x14ac:dyDescent="0.3">
      <c r="B669" s="5"/>
      <c r="D669" s="3"/>
      <c r="E669" s="3"/>
    </row>
    <row r="670" spans="2:5" x14ac:dyDescent="0.3">
      <c r="B670" s="5"/>
      <c r="D670" s="3"/>
      <c r="E670" s="3"/>
    </row>
    <row r="671" spans="2:5" x14ac:dyDescent="0.3">
      <c r="B671" s="5"/>
      <c r="D671" s="3"/>
      <c r="E671" s="3"/>
    </row>
    <row r="672" spans="2:5" x14ac:dyDescent="0.3">
      <c r="B672" s="5"/>
      <c r="D672" s="3"/>
      <c r="E672" s="3"/>
    </row>
    <row r="673" spans="2:5" x14ac:dyDescent="0.3">
      <c r="B673" s="5"/>
      <c r="D673" s="3"/>
      <c r="E673" s="3"/>
    </row>
    <row r="674" spans="2:5" x14ac:dyDescent="0.3">
      <c r="B674" s="5"/>
      <c r="D674" s="3"/>
      <c r="E674" s="3"/>
    </row>
    <row r="675" spans="2:5" x14ac:dyDescent="0.3">
      <c r="B675" s="5"/>
      <c r="D675" s="3"/>
      <c r="E675" s="3"/>
    </row>
    <row r="676" spans="2:5" x14ac:dyDescent="0.3">
      <c r="B676" s="5"/>
      <c r="D676" s="3"/>
      <c r="E676" s="3"/>
    </row>
    <row r="677" spans="2:5" x14ac:dyDescent="0.3">
      <c r="B677" s="5"/>
      <c r="D677" s="3"/>
      <c r="E677" s="3"/>
    </row>
    <row r="678" spans="2:5" x14ac:dyDescent="0.3">
      <c r="B678" s="5"/>
      <c r="D678" s="3"/>
      <c r="E678" s="3"/>
    </row>
    <row r="679" spans="2:5" x14ac:dyDescent="0.3">
      <c r="B679" s="5"/>
      <c r="D679" s="3"/>
      <c r="E679" s="3"/>
    </row>
    <row r="680" spans="2:5" x14ac:dyDescent="0.3">
      <c r="B680" s="5"/>
      <c r="D680" s="3"/>
      <c r="E680" s="3"/>
    </row>
    <row r="681" spans="2:5" x14ac:dyDescent="0.3">
      <c r="B681" s="5"/>
      <c r="D681" s="3"/>
      <c r="E681" s="3"/>
    </row>
    <row r="682" spans="2:5" x14ac:dyDescent="0.3">
      <c r="B682" s="5"/>
      <c r="D682" s="3"/>
      <c r="E682" s="3"/>
    </row>
    <row r="683" spans="2:5" x14ac:dyDescent="0.3">
      <c r="B683" s="5"/>
      <c r="D683" s="3"/>
      <c r="E683" s="3"/>
    </row>
    <row r="684" spans="2:5" x14ac:dyDescent="0.3">
      <c r="B684" s="5"/>
      <c r="D684" s="3"/>
      <c r="E684" s="3"/>
    </row>
    <row r="685" spans="2:5" x14ac:dyDescent="0.3">
      <c r="B685" s="5"/>
      <c r="D685" s="3"/>
      <c r="E685" s="3"/>
    </row>
    <row r="686" spans="2:5" x14ac:dyDescent="0.3">
      <c r="B686" s="5"/>
      <c r="D686" s="3"/>
      <c r="E686" s="3"/>
    </row>
    <row r="687" spans="2:5" x14ac:dyDescent="0.3">
      <c r="B687" s="5"/>
      <c r="D687" s="3"/>
      <c r="E687" s="3"/>
    </row>
    <row r="688" spans="2:5" x14ac:dyDescent="0.3">
      <c r="B688" s="5"/>
      <c r="D688" s="3"/>
      <c r="E688" s="3"/>
    </row>
    <row r="689" spans="2:5" x14ac:dyDescent="0.3">
      <c r="B689" s="5"/>
      <c r="D689" s="3"/>
      <c r="E689" s="3"/>
    </row>
    <row r="690" spans="2:5" x14ac:dyDescent="0.3">
      <c r="B690" s="5"/>
      <c r="D690" s="3"/>
      <c r="E690" s="3"/>
    </row>
    <row r="691" spans="2:5" x14ac:dyDescent="0.3">
      <c r="B691" s="5"/>
      <c r="D691" s="3"/>
      <c r="E691" s="3"/>
    </row>
    <row r="692" spans="2:5" x14ac:dyDescent="0.3">
      <c r="B692" s="5"/>
      <c r="D692" s="3"/>
      <c r="E692" s="3"/>
    </row>
    <row r="693" spans="2:5" x14ac:dyDescent="0.3">
      <c r="B693" s="5"/>
      <c r="D693" s="3"/>
      <c r="E693" s="3"/>
    </row>
    <row r="694" spans="2:5" x14ac:dyDescent="0.3">
      <c r="B694" s="5"/>
      <c r="D694" s="3"/>
      <c r="E694" s="3"/>
    </row>
    <row r="695" spans="2:5" x14ac:dyDescent="0.3">
      <c r="B695" s="5"/>
      <c r="D695" s="3"/>
      <c r="E695" s="3"/>
    </row>
    <row r="696" spans="2:5" x14ac:dyDescent="0.3">
      <c r="B696" s="5"/>
      <c r="D696" s="3"/>
      <c r="E696" s="3"/>
    </row>
    <row r="697" spans="2:5" x14ac:dyDescent="0.3">
      <c r="B697" s="5"/>
      <c r="D697" s="3"/>
      <c r="E697" s="3"/>
    </row>
    <row r="698" spans="2:5" x14ac:dyDescent="0.3">
      <c r="B698" s="5"/>
      <c r="D698" s="3"/>
      <c r="E698" s="3"/>
    </row>
    <row r="699" spans="2:5" x14ac:dyDescent="0.3">
      <c r="B699" s="5"/>
      <c r="D699" s="3"/>
      <c r="E699" s="3"/>
    </row>
    <row r="700" spans="2:5" x14ac:dyDescent="0.3">
      <c r="B700" s="5"/>
      <c r="D700" s="3"/>
      <c r="E700" s="3"/>
    </row>
    <row r="701" spans="2:5" x14ac:dyDescent="0.3">
      <c r="B701" s="5"/>
      <c r="D701" s="3"/>
      <c r="E701" s="3"/>
    </row>
    <row r="702" spans="2:5" x14ac:dyDescent="0.3">
      <c r="B702" s="5"/>
      <c r="D702" s="3"/>
      <c r="E702" s="3"/>
    </row>
    <row r="703" spans="2:5" x14ac:dyDescent="0.3">
      <c r="B703" s="5"/>
      <c r="D703" s="3"/>
      <c r="E703" s="3"/>
    </row>
    <row r="704" spans="2:5" x14ac:dyDescent="0.3">
      <c r="B704" s="5"/>
      <c r="D704" s="3"/>
      <c r="E704" s="3"/>
    </row>
    <row r="705" spans="2:5" x14ac:dyDescent="0.3">
      <c r="B705" s="5"/>
      <c r="D705" s="3"/>
      <c r="E705" s="3"/>
    </row>
    <row r="706" spans="2:5" x14ac:dyDescent="0.3">
      <c r="B706" s="5"/>
      <c r="D706" s="3"/>
      <c r="E706" s="3"/>
    </row>
    <row r="707" spans="2:5" x14ac:dyDescent="0.3">
      <c r="B707" s="5"/>
      <c r="D707" s="3"/>
      <c r="E707" s="3"/>
    </row>
    <row r="708" spans="2:5" x14ac:dyDescent="0.3">
      <c r="B708" s="5"/>
      <c r="D708" s="3"/>
      <c r="E708" s="3"/>
    </row>
    <row r="709" spans="2:5" x14ac:dyDescent="0.3">
      <c r="B709" s="5"/>
      <c r="D709" s="3"/>
      <c r="E709" s="3"/>
    </row>
    <row r="710" spans="2:5" x14ac:dyDescent="0.3">
      <c r="B710" s="5"/>
      <c r="D710" s="3"/>
      <c r="E710" s="3"/>
    </row>
    <row r="711" spans="2:5" x14ac:dyDescent="0.3">
      <c r="B711" s="5"/>
      <c r="D711" s="3"/>
      <c r="E711" s="3"/>
    </row>
    <row r="712" spans="2:5" x14ac:dyDescent="0.3">
      <c r="B712" s="5"/>
      <c r="D712" s="3"/>
      <c r="E712" s="3"/>
    </row>
    <row r="713" spans="2:5" x14ac:dyDescent="0.3">
      <c r="B713" s="5"/>
      <c r="D713" s="3"/>
      <c r="E713" s="3"/>
    </row>
    <row r="714" spans="2:5" x14ac:dyDescent="0.3">
      <c r="B714" s="5"/>
      <c r="D714" s="3"/>
      <c r="E714" s="3"/>
    </row>
    <row r="715" spans="2:5" x14ac:dyDescent="0.3">
      <c r="B715" s="5"/>
      <c r="D715" s="3"/>
      <c r="E715" s="3"/>
    </row>
    <row r="716" spans="2:5" x14ac:dyDescent="0.3">
      <c r="B716" s="5"/>
      <c r="D716" s="3"/>
      <c r="E716" s="3"/>
    </row>
    <row r="717" spans="2:5" x14ac:dyDescent="0.3">
      <c r="B717" s="5"/>
      <c r="D717" s="3"/>
      <c r="E717" s="3"/>
    </row>
    <row r="718" spans="2:5" x14ac:dyDescent="0.3">
      <c r="B718" s="5"/>
      <c r="D718" s="3"/>
      <c r="E718" s="3"/>
    </row>
    <row r="719" spans="2:5" x14ac:dyDescent="0.3">
      <c r="B719" s="5"/>
      <c r="D719" s="3"/>
      <c r="E719" s="3"/>
    </row>
    <row r="720" spans="2:5" x14ac:dyDescent="0.3">
      <c r="B720" s="5"/>
      <c r="D720" s="3"/>
      <c r="E720" s="3"/>
    </row>
    <row r="721" spans="2:5" x14ac:dyDescent="0.3">
      <c r="B721" s="5"/>
      <c r="D721" s="3"/>
      <c r="E721" s="3"/>
    </row>
    <row r="722" spans="2:5" x14ac:dyDescent="0.3">
      <c r="B722" s="5"/>
      <c r="D722" s="3"/>
      <c r="E722" s="3"/>
    </row>
    <row r="723" spans="2:5" x14ac:dyDescent="0.3">
      <c r="B723" s="5"/>
      <c r="D723" s="3"/>
      <c r="E723" s="3"/>
    </row>
    <row r="724" spans="2:5" x14ac:dyDescent="0.3">
      <c r="B724" s="5"/>
      <c r="D724" s="3"/>
      <c r="E724" s="3"/>
    </row>
    <row r="725" spans="2:5" x14ac:dyDescent="0.3">
      <c r="B725" s="5"/>
      <c r="D725" s="3"/>
      <c r="E725" s="3"/>
    </row>
    <row r="726" spans="2:5" x14ac:dyDescent="0.3">
      <c r="B726" s="5"/>
      <c r="D726" s="3"/>
      <c r="E726" s="3"/>
    </row>
    <row r="727" spans="2:5" x14ac:dyDescent="0.3">
      <c r="B727" s="5"/>
      <c r="D727" s="3"/>
      <c r="E727" s="3"/>
    </row>
    <row r="728" spans="2:5" x14ac:dyDescent="0.3">
      <c r="B728" s="5"/>
      <c r="D728" s="3"/>
      <c r="E728" s="3"/>
    </row>
    <row r="729" spans="2:5" x14ac:dyDescent="0.3">
      <c r="B729" s="5"/>
      <c r="D729" s="3"/>
      <c r="E729" s="3"/>
    </row>
    <row r="730" spans="2:5" x14ac:dyDescent="0.3">
      <c r="B730" s="5"/>
      <c r="D730" s="3"/>
      <c r="E730" s="3"/>
    </row>
    <row r="731" spans="2:5" x14ac:dyDescent="0.3">
      <c r="B731" s="5"/>
      <c r="D731" s="3"/>
      <c r="E731" s="3"/>
    </row>
    <row r="732" spans="2:5" x14ac:dyDescent="0.3">
      <c r="B732" s="5"/>
      <c r="D732" s="3"/>
      <c r="E732" s="3"/>
    </row>
    <row r="733" spans="2:5" x14ac:dyDescent="0.3">
      <c r="B733" s="5"/>
      <c r="D733" s="3"/>
      <c r="E733" s="3"/>
    </row>
    <row r="734" spans="2:5" x14ac:dyDescent="0.3">
      <c r="B734" s="5"/>
      <c r="D734" s="3"/>
      <c r="E734" s="3"/>
    </row>
    <row r="735" spans="2:5" x14ac:dyDescent="0.3">
      <c r="B735" s="5"/>
      <c r="D735" s="3"/>
      <c r="E735" s="3"/>
    </row>
    <row r="736" spans="2:5" x14ac:dyDescent="0.3">
      <c r="B736" s="5"/>
      <c r="D736" s="3"/>
      <c r="E736" s="3"/>
    </row>
    <row r="737" spans="2:5" x14ac:dyDescent="0.3">
      <c r="B737" s="5"/>
      <c r="D737" s="3"/>
      <c r="E737" s="3"/>
    </row>
    <row r="738" spans="2:5" x14ac:dyDescent="0.3">
      <c r="B738" s="5"/>
      <c r="D738" s="3"/>
      <c r="E738" s="3"/>
    </row>
    <row r="739" spans="2:5" x14ac:dyDescent="0.3">
      <c r="B739" s="5"/>
      <c r="D739" s="3"/>
      <c r="E739" s="3"/>
    </row>
    <row r="740" spans="2:5" x14ac:dyDescent="0.3">
      <c r="B740" s="5"/>
      <c r="D740" s="3"/>
      <c r="E740" s="3"/>
    </row>
    <row r="741" spans="2:5" x14ac:dyDescent="0.3">
      <c r="B741" s="5"/>
      <c r="D741" s="3"/>
      <c r="E741" s="3"/>
    </row>
    <row r="742" spans="2:5" x14ac:dyDescent="0.3">
      <c r="B742" s="5"/>
      <c r="D742" s="3"/>
      <c r="E742" s="3"/>
    </row>
    <row r="743" spans="2:5" x14ac:dyDescent="0.3">
      <c r="B743" s="5"/>
      <c r="D743" s="3"/>
      <c r="E743" s="3"/>
    </row>
    <row r="744" spans="2:5" x14ac:dyDescent="0.3">
      <c r="B744" s="5"/>
      <c r="D744" s="3"/>
      <c r="E744" s="3"/>
    </row>
    <row r="745" spans="2:5" x14ac:dyDescent="0.3">
      <c r="B745" s="5"/>
      <c r="D745" s="3"/>
      <c r="E745" s="3"/>
    </row>
    <row r="746" spans="2:5" x14ac:dyDescent="0.3">
      <c r="B746" s="5"/>
      <c r="D746" s="3"/>
      <c r="E746" s="3"/>
    </row>
    <row r="747" spans="2:5" x14ac:dyDescent="0.3">
      <c r="B747" s="5"/>
      <c r="D747" s="3"/>
      <c r="E747" s="3"/>
    </row>
    <row r="748" spans="2:5" x14ac:dyDescent="0.3">
      <c r="B748" s="5"/>
      <c r="D748" s="3"/>
      <c r="E748" s="3"/>
    </row>
    <row r="749" spans="2:5" x14ac:dyDescent="0.3">
      <c r="B749" s="5"/>
      <c r="D749" s="3"/>
      <c r="E749" s="3"/>
    </row>
    <row r="750" spans="2:5" x14ac:dyDescent="0.3">
      <c r="B750" s="5"/>
      <c r="D750" s="3"/>
      <c r="E750" s="3"/>
    </row>
    <row r="751" spans="2:5" x14ac:dyDescent="0.3">
      <c r="B751" s="5"/>
      <c r="D751" s="3"/>
      <c r="E751" s="3"/>
    </row>
    <row r="752" spans="2:5" x14ac:dyDescent="0.3">
      <c r="B752" s="5"/>
      <c r="D752" s="3"/>
      <c r="E752" s="3"/>
    </row>
    <row r="753" spans="4:5" x14ac:dyDescent="0.3">
      <c r="D753" s="3"/>
      <c r="E753" s="3"/>
    </row>
  </sheetData>
  <conditionalFormatting sqref="G503:G7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03:K75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3EAA-41C9-4DF8-BFF3-914670C19E7A}">
  <dimension ref="A1:F17"/>
  <sheetViews>
    <sheetView tabSelected="1" zoomScale="130" zoomScaleNormal="130" workbookViewId="0">
      <selection activeCell="E18" sqref="E18"/>
    </sheetView>
  </sheetViews>
  <sheetFormatPr defaultRowHeight="14.4" x14ac:dyDescent="0.3"/>
  <cols>
    <col min="1" max="1" width="25.109375" bestFit="1" customWidth="1"/>
    <col min="2" max="2" width="12.6640625" customWidth="1"/>
  </cols>
  <sheetData>
    <row r="1" spans="1:2" x14ac:dyDescent="0.3">
      <c r="A1" s="15" t="s">
        <v>15</v>
      </c>
      <c r="B1" s="15" t="s">
        <v>16</v>
      </c>
    </row>
    <row r="2" spans="1:2" x14ac:dyDescent="0.3">
      <c r="A2" s="7" t="s">
        <v>17</v>
      </c>
      <c r="B2" s="12">
        <f>(Backtest!L502/Inputs!B6)-1</f>
        <v>0.22062189747399552</v>
      </c>
    </row>
    <row r="3" spans="1:2" x14ac:dyDescent="0.3">
      <c r="A3" s="7" t="s">
        <v>28</v>
      </c>
      <c r="B3" s="13">
        <f>_xlfn.STDEV.S(Backtest!I:I)*SQRT(252)</f>
        <v>0.16326864547880865</v>
      </c>
    </row>
    <row r="4" spans="1:2" x14ac:dyDescent="0.3">
      <c r="A4" s="7" t="s">
        <v>26</v>
      </c>
      <c r="B4" s="13">
        <f>(AVERAGE(Backtest!I:I)*252)/B3</f>
        <v>0.69575687066652148</v>
      </c>
    </row>
    <row r="5" spans="1:2" x14ac:dyDescent="0.3">
      <c r="A5" s="7"/>
      <c r="B5" s="12"/>
    </row>
    <row r="6" spans="1:2" x14ac:dyDescent="0.3">
      <c r="A6" s="7" t="s">
        <v>18</v>
      </c>
      <c r="B6" s="12">
        <f>(Backtest!M502/Inputs!B6)-1</f>
        <v>0.33395197727316983</v>
      </c>
    </row>
    <row r="7" spans="1:2" x14ac:dyDescent="0.3">
      <c r="A7" s="7" t="s">
        <v>29</v>
      </c>
      <c r="B7" s="13">
        <f>_xlfn.STDEV.S(Backtest!H:H)*SQRT(252)</f>
        <v>0.22176137745265878</v>
      </c>
    </row>
    <row r="8" spans="1:2" x14ac:dyDescent="0.3">
      <c r="A8" s="7" t="s">
        <v>27</v>
      </c>
      <c r="B8" s="13">
        <f>(AVERAGE(Backtest!H:H)*252)/Metrics!B7</f>
        <v>0.76237298201661785</v>
      </c>
    </row>
    <row r="9" spans="1:2" x14ac:dyDescent="0.3">
      <c r="A9" s="7"/>
      <c r="B9" s="14"/>
    </row>
    <row r="10" spans="1:2" x14ac:dyDescent="0.3">
      <c r="A10" s="7" t="s">
        <v>23</v>
      </c>
      <c r="B10" s="7">
        <f>COUNT(Backtest!A:A)-1</f>
        <v>500</v>
      </c>
    </row>
    <row r="11" spans="1:2" x14ac:dyDescent="0.3">
      <c r="A11" s="7" t="s">
        <v>24</v>
      </c>
      <c r="B11" s="7">
        <f>SUM(Backtest!K:K)</f>
        <v>115</v>
      </c>
    </row>
    <row r="12" spans="1:2" x14ac:dyDescent="0.3">
      <c r="A12" s="7" t="s">
        <v>25</v>
      </c>
      <c r="B12" s="7">
        <f>SUM(Backtest!G:G)</f>
        <v>288</v>
      </c>
    </row>
    <row r="17" spans="6:6" x14ac:dyDescent="0.3">
      <c r="F17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979E-6904-44F1-BED8-6EA3D5F3D67E}">
  <dimension ref="A1"/>
  <sheetViews>
    <sheetView workbookViewId="0">
      <selection activeCell="B15" sqref="B15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Backtest</vt:lpstr>
      <vt:lpstr>Metrics</vt:lpstr>
      <vt:lpstr>Visualisation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Jangra</dc:creator>
  <cp:lastModifiedBy>Ashish Jangra</cp:lastModifiedBy>
  <dcterms:created xsi:type="dcterms:W3CDTF">2026-01-10T20:36:30Z</dcterms:created>
  <dcterms:modified xsi:type="dcterms:W3CDTF">2026-01-19T17:49:53Z</dcterms:modified>
</cp:coreProperties>
</file>